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ona.koubova\Desktop\EURO\"/>
    </mc:Choice>
  </mc:AlternateContent>
  <bookViews>
    <workbookView xWindow="0" yWindow="0" windowWidth="0" windowHeight="0"/>
  </bookViews>
  <sheets>
    <sheet name="Rekapitulace stavby" sheetId="1" r:id="rId1"/>
    <sheet name="VRN - Vedlejší rozpočtové..." sheetId="2" r:id="rId2"/>
    <sheet name="ON - Ostatní náklady" sheetId="3" r:id="rId3"/>
    <sheet name="SO-02 - Areál - dopravní ..." sheetId="4" r:id="rId4"/>
    <sheet name="SO-03 - Systém likvidace ..." sheetId="5" r:id="rId5"/>
    <sheet name="SO-04 - Řad-přípojka - ka..." sheetId="6" r:id="rId6"/>
    <sheet name="SO-05 - Řad-přípojka - vo..." sheetId="7" r:id="rId7"/>
    <sheet name="SO-06 - Přípojka - teplovod" sheetId="8" r:id="rId8"/>
    <sheet name="SO-07 - Areálové rozvody ..." sheetId="9" r:id="rId9"/>
    <sheet name="SO-09 - Veřejné osvětlení" sheetId="10" r:id="rId10"/>
    <sheet name="SO-10 - Sadové úpravy" sheetId="11" r:id="rId11"/>
    <sheet name="Pokyny pro vyplnění" sheetId="12" r:id="rId12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'VRN - Vedlejší rozpočtové...'!$C$80:$K$89</definedName>
    <definedName name="_xlnm.Print_Area" localSheetId="1">'VRN - Vedlejší rozpočtové...'!$C$4:$J$39,'VRN - Vedlejší rozpočtové...'!$C$45:$J$62,'VRN - Vedlejší rozpočtové...'!$C$68:$K$89</definedName>
    <definedName name="_xlnm.Print_Titles" localSheetId="1">'VRN - Vedlejší rozpočtové...'!$80:$80</definedName>
    <definedName name="_xlnm._FilterDatabase" localSheetId="2" hidden="1">'ON - Ostatní náklady'!$C$80:$K$95</definedName>
    <definedName name="_xlnm.Print_Area" localSheetId="2">'ON - Ostatní náklady'!$C$4:$J$39,'ON - Ostatní náklady'!$C$45:$J$62,'ON - Ostatní náklady'!$C$68:$K$95</definedName>
    <definedName name="_xlnm.Print_Titles" localSheetId="2">'ON - Ostatní náklady'!$80:$80</definedName>
    <definedName name="_xlnm._FilterDatabase" localSheetId="3" hidden="1">'SO-02 - Areál - dopravní ...'!$C$86:$K$281</definedName>
    <definedName name="_xlnm.Print_Area" localSheetId="3">'SO-02 - Areál - dopravní ...'!$C$4:$J$39,'SO-02 - Areál - dopravní ...'!$C$45:$J$68,'SO-02 - Areál - dopravní ...'!$C$74:$K$281</definedName>
    <definedName name="_xlnm.Print_Titles" localSheetId="3">'SO-02 - Areál - dopravní ...'!$86:$86</definedName>
    <definedName name="_xlnm._FilterDatabase" localSheetId="4" hidden="1">'SO-03 - Systém likvidace ...'!$C$86:$K$466</definedName>
    <definedName name="_xlnm.Print_Area" localSheetId="4">'SO-03 - Systém likvidace ...'!$C$4:$J$39,'SO-03 - Systém likvidace ...'!$C$45:$J$68,'SO-03 - Systém likvidace ...'!$C$74:$K$466</definedName>
    <definedName name="_xlnm.Print_Titles" localSheetId="4">'SO-03 - Systém likvidace ...'!$86:$86</definedName>
    <definedName name="_xlnm._FilterDatabase" localSheetId="5" hidden="1">'SO-04 - Řad-přípojka - ka...'!$C$80:$K$108</definedName>
    <definedName name="_xlnm.Print_Area" localSheetId="5">'SO-04 - Řad-přípojka - ka...'!$C$4:$J$39,'SO-04 - Řad-přípojka - ka...'!$C$45:$J$62,'SO-04 - Řad-přípojka - ka...'!$C$68:$K$108</definedName>
    <definedName name="_xlnm.Print_Titles" localSheetId="5">'SO-04 - Řad-přípojka - ka...'!$80:$80</definedName>
    <definedName name="_xlnm._FilterDatabase" localSheetId="6" hidden="1">'SO-05 - Řad-přípojka - vo...'!$C$81:$K$107</definedName>
    <definedName name="_xlnm.Print_Area" localSheetId="6">'SO-05 - Řad-přípojka - vo...'!$C$4:$J$39,'SO-05 - Řad-přípojka - vo...'!$C$45:$J$63,'SO-05 - Řad-přípojka - vo...'!$C$69:$K$107</definedName>
    <definedName name="_xlnm.Print_Titles" localSheetId="6">'SO-05 - Řad-přípojka - vo...'!$81:$81</definedName>
    <definedName name="_xlnm._FilterDatabase" localSheetId="7" hidden="1">'SO-06 - Přípojka - teplovod'!$C$79:$K$103</definedName>
    <definedName name="_xlnm.Print_Area" localSheetId="7">'SO-06 - Přípojka - teplovod'!$C$4:$J$39,'SO-06 - Přípojka - teplovod'!$C$45:$J$61,'SO-06 - Přípojka - teplovod'!$C$67:$K$103</definedName>
    <definedName name="_xlnm.Print_Titles" localSheetId="7">'SO-06 - Přípojka - teplovod'!$79:$79</definedName>
    <definedName name="_xlnm._FilterDatabase" localSheetId="8" hidden="1">'SO-07 - Areálové rozvody ...'!$C$81:$K$101</definedName>
    <definedName name="_xlnm.Print_Area" localSheetId="8">'SO-07 - Areálové rozvody ...'!$C$4:$J$39,'SO-07 - Areálové rozvody ...'!$C$45:$J$63,'SO-07 - Areálové rozvody ...'!$C$69:$K$101</definedName>
    <definedName name="_xlnm.Print_Titles" localSheetId="8">'SO-07 - Areálové rozvody ...'!$81:$81</definedName>
    <definedName name="_xlnm._FilterDatabase" localSheetId="9" hidden="1">'SO-09 - Veřejné osvětlení'!$C$81:$K$118</definedName>
    <definedName name="_xlnm.Print_Area" localSheetId="9">'SO-09 - Veřejné osvětlení'!$C$4:$J$39,'SO-09 - Veřejné osvětlení'!$C$45:$J$63,'SO-09 - Veřejné osvětlení'!$C$69:$K$118</definedName>
    <definedName name="_xlnm.Print_Titles" localSheetId="9">'SO-09 - Veřejné osvětlení'!$81:$81</definedName>
    <definedName name="_xlnm._FilterDatabase" localSheetId="10" hidden="1">'SO-10 - Sadové úpravy'!$C$85:$K$271</definedName>
    <definedName name="_xlnm.Print_Area" localSheetId="10">'SO-10 - Sadové úpravy'!$C$4:$J$39,'SO-10 - Sadové úpravy'!$C$45:$J$67,'SO-10 - Sadové úpravy'!$C$73:$K$271</definedName>
    <definedName name="_xlnm.Print_Titles" localSheetId="10">'SO-10 - Sadové úpravy'!$85:$85</definedName>
    <definedName name="_xlnm.Print_Area" localSheetId="11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1" l="1" r="J37"/>
  <c r="J36"/>
  <c i="1" r="AY64"/>
  <c i="11" r="J35"/>
  <c i="1" r="AX64"/>
  <c i="11" r="BI268"/>
  <c r="BH268"/>
  <c r="BG268"/>
  <c r="BF268"/>
  <c r="T268"/>
  <c r="T267"/>
  <c r="R268"/>
  <c r="R267"/>
  <c r="P268"/>
  <c r="P267"/>
  <c r="BI264"/>
  <c r="BH264"/>
  <c r="BG264"/>
  <c r="BF264"/>
  <c r="T264"/>
  <c r="T263"/>
  <c r="R264"/>
  <c r="R263"/>
  <c r="P264"/>
  <c r="P263"/>
  <c r="BI259"/>
  <c r="BH259"/>
  <c r="BG259"/>
  <c r="BF259"/>
  <c r="T259"/>
  <c r="T258"/>
  <c r="R259"/>
  <c r="R258"/>
  <c r="P259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2"/>
  <c r="F82"/>
  <c r="F80"/>
  <c r="E78"/>
  <c r="J54"/>
  <c r="F54"/>
  <c r="F52"/>
  <c r="E50"/>
  <c r="J24"/>
  <c r="E24"/>
  <c r="J55"/>
  <c r="J23"/>
  <c r="J18"/>
  <c r="E18"/>
  <c r="F83"/>
  <c r="J17"/>
  <c r="J12"/>
  <c r="J80"/>
  <c r="E7"/>
  <c r="E76"/>
  <c i="10" r="J37"/>
  <c r="J36"/>
  <c i="1" r="AY63"/>
  <c i="10" r="J35"/>
  <c i="1" r="AX63"/>
  <c i="10"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F78"/>
  <c r="F76"/>
  <c r="E74"/>
  <c r="J54"/>
  <c r="F54"/>
  <c r="F52"/>
  <c r="E50"/>
  <c r="J24"/>
  <c r="E24"/>
  <c r="J55"/>
  <c r="J23"/>
  <c r="J18"/>
  <c r="E18"/>
  <c r="F55"/>
  <c r="J17"/>
  <c r="J12"/>
  <c r="J76"/>
  <c r="E7"/>
  <c r="E72"/>
  <c i="9" r="J37"/>
  <c r="J36"/>
  <c i="1" r="AY62"/>
  <c i="9" r="J35"/>
  <c i="1" r="AX62"/>
  <c i="9"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72"/>
  <c i="8" r="J37"/>
  <c r="J36"/>
  <c i="1" r="AY61"/>
  <c i="8" r="J35"/>
  <c i="1" r="AX61"/>
  <c i="8"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6"/>
  <c r="F76"/>
  <c r="F74"/>
  <c r="E72"/>
  <c r="J54"/>
  <c r="F54"/>
  <c r="F52"/>
  <c r="E50"/>
  <c r="J24"/>
  <c r="E24"/>
  <c r="J55"/>
  <c r="J23"/>
  <c r="J18"/>
  <c r="E18"/>
  <c r="F77"/>
  <c r="J17"/>
  <c r="J12"/>
  <c r="J74"/>
  <c r="E7"/>
  <c r="E48"/>
  <c i="7" r="J37"/>
  <c r="J36"/>
  <c i="1" r="AY60"/>
  <c i="7" r="J35"/>
  <c i="1" r="AX60"/>
  <c i="7"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F78"/>
  <c r="F76"/>
  <c r="E74"/>
  <c r="J54"/>
  <c r="F54"/>
  <c r="F52"/>
  <c r="E50"/>
  <c r="J24"/>
  <c r="E24"/>
  <c r="J55"/>
  <c r="J23"/>
  <c r="J18"/>
  <c r="E18"/>
  <c r="F55"/>
  <c r="J17"/>
  <c r="J12"/>
  <c r="J76"/>
  <c r="E7"/>
  <c r="E48"/>
  <c i="6" r="J37"/>
  <c r="J36"/>
  <c i="1" r="AY59"/>
  <c i="6" r="J35"/>
  <c i="1" r="AX59"/>
  <c i="6"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J77"/>
  <c r="F77"/>
  <c r="F75"/>
  <c r="E73"/>
  <c r="J54"/>
  <c r="F54"/>
  <c r="F52"/>
  <c r="E50"/>
  <c r="J24"/>
  <c r="E24"/>
  <c r="J78"/>
  <c r="J23"/>
  <c r="J18"/>
  <c r="E18"/>
  <c r="F78"/>
  <c r="J17"/>
  <c r="J12"/>
  <c r="J52"/>
  <c r="E7"/>
  <c r="E48"/>
  <c i="5" r="J37"/>
  <c r="J36"/>
  <c i="1" r="AY58"/>
  <c i="5" r="J35"/>
  <c i="1" r="AX58"/>
  <c i="5" r="BI463"/>
  <c r="BH463"/>
  <c r="BG463"/>
  <c r="BF463"/>
  <c r="T463"/>
  <c r="R463"/>
  <c r="P463"/>
  <c r="BI459"/>
  <c r="BH459"/>
  <c r="BG459"/>
  <c r="BF459"/>
  <c r="T459"/>
  <c r="R459"/>
  <c r="P459"/>
  <c r="BI455"/>
  <c r="BH455"/>
  <c r="BG455"/>
  <c r="BF455"/>
  <c r="T455"/>
  <c r="R455"/>
  <c r="P455"/>
  <c r="BI453"/>
  <c r="BH453"/>
  <c r="BG453"/>
  <c r="BF453"/>
  <c r="T453"/>
  <c r="R453"/>
  <c r="P453"/>
  <c r="BI450"/>
  <c r="BH450"/>
  <c r="BG450"/>
  <c r="BF450"/>
  <c r="T450"/>
  <c r="T449"/>
  <c r="R450"/>
  <c r="R449"/>
  <c r="P450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7"/>
  <c r="BH427"/>
  <c r="BG427"/>
  <c r="BF427"/>
  <c r="T427"/>
  <c r="R427"/>
  <c r="P427"/>
  <c r="BI423"/>
  <c r="BH423"/>
  <c r="BG423"/>
  <c r="BF423"/>
  <c r="T423"/>
  <c r="R423"/>
  <c r="P423"/>
  <c r="BI417"/>
  <c r="BH417"/>
  <c r="BG417"/>
  <c r="BF417"/>
  <c r="T417"/>
  <c r="R417"/>
  <c r="P417"/>
  <c r="BI413"/>
  <c r="BH413"/>
  <c r="BG413"/>
  <c r="BF413"/>
  <c r="T413"/>
  <c r="R413"/>
  <c r="P413"/>
  <c r="BI410"/>
  <c r="BH410"/>
  <c r="BG410"/>
  <c r="BF410"/>
  <c r="T410"/>
  <c r="R410"/>
  <c r="P410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49"/>
  <c r="BH349"/>
  <c r="BG349"/>
  <c r="BF349"/>
  <c r="T349"/>
  <c r="R349"/>
  <c r="P349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9"/>
  <c r="BH279"/>
  <c r="BG279"/>
  <c r="BF279"/>
  <c r="T279"/>
  <c r="R279"/>
  <c r="P279"/>
  <c r="BI275"/>
  <c r="BH275"/>
  <c r="BG275"/>
  <c r="BF275"/>
  <c r="T275"/>
  <c r="R275"/>
  <c r="P275"/>
  <c r="BI274"/>
  <c r="BH274"/>
  <c r="BG274"/>
  <c r="BF274"/>
  <c r="T274"/>
  <c r="R274"/>
  <c r="P274"/>
  <c r="BI270"/>
  <c r="BH270"/>
  <c r="BG270"/>
  <c r="BF270"/>
  <c r="T270"/>
  <c r="R270"/>
  <c r="P270"/>
  <c r="BI269"/>
  <c r="BH269"/>
  <c r="BG269"/>
  <c r="BF269"/>
  <c r="T269"/>
  <c r="R269"/>
  <c r="P269"/>
  <c r="BI265"/>
  <c r="BH265"/>
  <c r="BG265"/>
  <c r="BF265"/>
  <c r="T265"/>
  <c r="R265"/>
  <c r="P265"/>
  <c r="BI264"/>
  <c r="BH264"/>
  <c r="BG264"/>
  <c r="BF264"/>
  <c r="T264"/>
  <c r="R264"/>
  <c r="P264"/>
  <c r="BI260"/>
  <c r="BH260"/>
  <c r="BG260"/>
  <c r="BF260"/>
  <c r="T260"/>
  <c r="R260"/>
  <c r="P260"/>
  <c r="BI259"/>
  <c r="BH259"/>
  <c r="BG259"/>
  <c r="BF259"/>
  <c r="T259"/>
  <c r="R259"/>
  <c r="P259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3"/>
  <c r="BH183"/>
  <c r="BG183"/>
  <c r="BF183"/>
  <c r="T183"/>
  <c r="R183"/>
  <c r="P183"/>
  <c r="BI177"/>
  <c r="BH177"/>
  <c r="BG177"/>
  <c r="BF177"/>
  <c r="T177"/>
  <c r="R177"/>
  <c r="P177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52"/>
  <c r="E7"/>
  <c r="E48"/>
  <c i="4" r="J37"/>
  <c r="J36"/>
  <c i="1" r="AY57"/>
  <c i="4" r="J35"/>
  <c i="1" r="AX57"/>
  <c i="4" r="BI279"/>
  <c r="BH279"/>
  <c r="BG279"/>
  <c r="BF279"/>
  <c r="T279"/>
  <c r="T278"/>
  <c r="T277"/>
  <c r="R279"/>
  <c r="R278"/>
  <c r="R277"/>
  <c r="P279"/>
  <c r="P278"/>
  <c r="P277"/>
  <c r="BI275"/>
  <c r="BH275"/>
  <c r="BG275"/>
  <c r="BF275"/>
  <c r="T275"/>
  <c r="T274"/>
  <c r="R275"/>
  <c r="R274"/>
  <c r="P275"/>
  <c r="P274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47"/>
  <c r="BH147"/>
  <c r="BG147"/>
  <c r="BF147"/>
  <c r="T147"/>
  <c r="R147"/>
  <c r="P147"/>
  <c r="BI143"/>
  <c r="BH143"/>
  <c r="BG143"/>
  <c r="BF143"/>
  <c r="T143"/>
  <c r="T142"/>
  <c r="R143"/>
  <c r="R142"/>
  <c r="P143"/>
  <c r="P142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77"/>
  <c i="3" r="J37"/>
  <c r="J36"/>
  <c i="1" r="AY56"/>
  <c i="3" r="J35"/>
  <c i="1" r="AX56"/>
  <c i="3"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52"/>
  <c r="E7"/>
  <c r="E71"/>
  <c i="2" r="J37"/>
  <c r="J36"/>
  <c i="1" r="AY55"/>
  <c i="2" r="J35"/>
  <c i="1" r="AX55"/>
  <c i="2"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1" r="L50"/>
  <c r="AM50"/>
  <c r="AM49"/>
  <c r="L49"/>
  <c r="AM47"/>
  <c r="L47"/>
  <c r="L45"/>
  <c r="L44"/>
  <c i="3" r="J87"/>
  <c i="4" r="BK134"/>
  <c i="5" r="J255"/>
  <c r="J247"/>
  <c r="J294"/>
  <c i="6" r="BK84"/>
  <c i="8" r="BK100"/>
  <c i="10" r="BK90"/>
  <c i="11" r="BK113"/>
  <c r="BK111"/>
  <c i="2" r="BK88"/>
  <c i="4" r="J263"/>
  <c i="5" r="J125"/>
  <c r="BK279"/>
  <c r="J417"/>
  <c i="6" r="BK100"/>
  <c i="8" r="J82"/>
  <c i="10" r="J96"/>
  <c r="BK98"/>
  <c i="11" r="BK182"/>
  <c r="BK166"/>
  <c r="J97"/>
  <c i="4" r="BK164"/>
  <c r="BK275"/>
  <c i="5" r="BK259"/>
  <c r="BK137"/>
  <c r="J374"/>
  <c r="BK286"/>
  <c i="6" r="J103"/>
  <c i="7" r="J97"/>
  <c i="9" r="BK92"/>
  <c i="10" r="J93"/>
  <c i="11" r="J238"/>
  <c r="J268"/>
  <c i="2" r="J84"/>
  <c i="4" r="BK154"/>
  <c r="BK197"/>
  <c i="5" r="J205"/>
  <c r="BK289"/>
  <c r="BK128"/>
  <c r="BK264"/>
  <c i="7" r="J93"/>
  <c i="9" r="BK85"/>
  <c i="10" r="J92"/>
  <c i="11" r="BK128"/>
  <c r="J253"/>
  <c i="4" r="BK266"/>
  <c r="J243"/>
  <c i="5" r="J427"/>
  <c r="J269"/>
  <c r="J279"/>
  <c r="J94"/>
  <c i="8" r="J93"/>
  <c i="10" r="J102"/>
  <c i="11" r="J133"/>
  <c r="J101"/>
  <c i="4" r="J129"/>
  <c r="J113"/>
  <c i="5" r="J214"/>
  <c r="BK417"/>
  <c r="BK433"/>
  <c i="6" r="J93"/>
  <c i="8" r="J102"/>
  <c i="9" r="BK97"/>
  <c r="J86"/>
  <c i="10" r="BK100"/>
  <c i="11" r="BK183"/>
  <c r="J214"/>
  <c i="4" r="J189"/>
  <c r="J121"/>
  <c i="5" r="BK111"/>
  <c r="J159"/>
  <c r="J250"/>
  <c i="6" r="BK96"/>
  <c i="8" r="J95"/>
  <c i="10" r="J88"/>
  <c i="11" r="BK195"/>
  <c r="BK108"/>
  <c i="4" r="BK102"/>
  <c r="BK110"/>
  <c i="5" r="J270"/>
  <c r="BK280"/>
  <c r="BK385"/>
  <c r="BK459"/>
  <c i="6" r="BK88"/>
  <c i="7" r="J99"/>
  <c i="9" r="J95"/>
  <c i="10" r="J87"/>
  <c i="11" r="J264"/>
  <c r="J202"/>
  <c i="2" r="BK84"/>
  <c i="4" r="BK279"/>
  <c i="5" r="BK119"/>
  <c r="J111"/>
  <c i="6" r="BK99"/>
  <c i="7" r="BK92"/>
  <c i="10" r="J100"/>
  <c r="J101"/>
  <c i="11" r="J124"/>
  <c r="BK184"/>
  <c i="4" r="J168"/>
  <c i="5" r="J264"/>
  <c r="J193"/>
  <c r="BK163"/>
  <c r="BK329"/>
  <c i="6" r="BK94"/>
  <c i="8" r="J98"/>
  <c i="10" r="J98"/>
  <c i="5" r="BK168"/>
  <c i="7" r="BK85"/>
  <c i="8" r="J91"/>
  <c i="10" r="BK109"/>
  <c i="11" r="J106"/>
  <c i="3" r="J93"/>
  <c i="4" r="J259"/>
  <c r="BK121"/>
  <c i="5" r="BK400"/>
  <c r="BK394"/>
  <c r="J353"/>
  <c r="J326"/>
  <c i="6" r="J86"/>
  <c i="7" r="BK97"/>
  <c i="8" r="BK97"/>
  <c i="11" r="BK106"/>
  <c r="J236"/>
  <c i="2" r="F36"/>
  <c i="5" r="J397"/>
  <c r="J313"/>
  <c i="6" r="J89"/>
  <c i="7" r="BK96"/>
  <c i="8" r="BK93"/>
  <c i="10" r="BK113"/>
  <c i="11" r="J259"/>
  <c r="BK256"/>
  <c i="4" r="J134"/>
  <c r="J204"/>
  <c i="5" r="J437"/>
  <c r="BK339"/>
  <c r="BK214"/>
  <c i="6" r="BK103"/>
  <c i="7" r="J86"/>
  <c i="8" r="J92"/>
  <c i="9" r="J91"/>
  <c r="BK84"/>
  <c i="10" r="J90"/>
  <c i="11" r="BK133"/>
  <c r="BK214"/>
  <c i="4" r="BK268"/>
  <c r="J177"/>
  <c i="5" r="J433"/>
  <c r="J243"/>
  <c r="J286"/>
  <c r="BK359"/>
  <c i="7" r="BK106"/>
  <c i="8" r="BK82"/>
  <c i="10" r="BK110"/>
  <c r="BK86"/>
  <c i="11" r="BK97"/>
  <c i="4" r="BK256"/>
  <c r="J110"/>
  <c i="5" r="J183"/>
  <c r="J90"/>
  <c r="J295"/>
  <c r="J155"/>
  <c i="7" r="J100"/>
  <c i="8" r="J97"/>
  <c i="10" r="BK105"/>
  <c i="11" r="J184"/>
  <c r="BK173"/>
  <c r="J217"/>
  <c i="4" r="J248"/>
  <c r="J117"/>
  <c i="5" r="BK227"/>
  <c r="BK218"/>
  <c r="J455"/>
  <c i="6" r="BK89"/>
  <c i="7" r="BK104"/>
  <c i="8" r="BK88"/>
  <c i="10" r="J107"/>
  <c i="11" r="BK217"/>
  <c r="BK172"/>
  <c i="1" r="AS54"/>
  <c i="5" r="J131"/>
  <c r="J208"/>
  <c i="7" r="BK93"/>
  <c i="9" r="BK93"/>
  <c i="10" r="BK95"/>
  <c i="11" r="BK254"/>
  <c r="J166"/>
  <c r="BK130"/>
  <c i="2" r="J88"/>
  <c i="4" r="BK99"/>
  <c r="J230"/>
  <c i="5" r="BK323"/>
  <c r="J316"/>
  <c r="J320"/>
  <c r="BK370"/>
  <c r="J391"/>
  <c i="6" r="J96"/>
  <c i="7" r="J107"/>
  <c i="8" r="J103"/>
  <c i="10" r="BK92"/>
  <c i="11" r="J185"/>
  <c r="BK234"/>
  <c i="4" r="J123"/>
  <c r="BK117"/>
  <c i="5" r="BK131"/>
  <c r="BK326"/>
  <c r="J143"/>
  <c i="6" r="J102"/>
  <c i="9" r="J85"/>
  <c i="10" r="BK94"/>
  <c i="11" r="BK101"/>
  <c r="BK246"/>
  <c r="BK93"/>
  <c i="4" r="BK259"/>
  <c i="5" r="BK346"/>
  <c r="BK102"/>
  <c r="BK106"/>
  <c r="J201"/>
  <c i="6" r="J98"/>
  <c i="8" r="J101"/>
  <c i="9" r="BK90"/>
  <c i="10" r="J94"/>
  <c i="11" r="J130"/>
  <c r="J183"/>
  <c r="BK191"/>
  <c i="4" r="BK208"/>
  <c r="J95"/>
  <c i="5" r="J231"/>
  <c r="J221"/>
  <c r="BK336"/>
  <c i="6" r="BK97"/>
  <c i="8" r="BK86"/>
  <c i="9" r="BK99"/>
  <c r="BK88"/>
  <c i="10" r="BK118"/>
  <c i="11" r="J142"/>
  <c r="J94"/>
  <c i="3" r="BK93"/>
  <c i="4" r="BK219"/>
  <c r="J279"/>
  <c i="5" r="J336"/>
  <c r="BK309"/>
  <c r="J280"/>
  <c r="BK283"/>
  <c i="6" r="J104"/>
  <c i="7" r="J104"/>
  <c i="9" r="BK100"/>
  <c i="10" r="BK112"/>
  <c i="11" r="BK230"/>
  <c r="BK145"/>
  <c r="J224"/>
  <c i="4" r="BK226"/>
  <c r="BK243"/>
  <c i="5" r="J168"/>
  <c r="BK410"/>
  <c r="BK316"/>
  <c i="6" r="BK92"/>
  <c i="8" r="BK91"/>
  <c i="10" r="BK96"/>
  <c i="11" r="BK99"/>
  <c r="J178"/>
  <c i="4" r="BK147"/>
  <c r="J268"/>
  <c i="5" r="BK122"/>
  <c r="J323"/>
  <c r="BK423"/>
  <c i="6" r="J85"/>
  <c i="8" r="J100"/>
  <c i="10" r="J115"/>
  <c i="11" r="J244"/>
  <c r="BK185"/>
  <c i="4" r="J238"/>
  <c i="5" r="BK333"/>
  <c r="BK356"/>
  <c r="BK403"/>
  <c i="8" r="BK101"/>
  <c i="10" r="J84"/>
  <c i="11" r="BK222"/>
  <c r="BK139"/>
  <c r="BK236"/>
  <c i="4" r="BK104"/>
  <c r="J172"/>
  <c i="5" r="BK94"/>
  <c r="BK388"/>
  <c r="J122"/>
  <c r="BK450"/>
  <c i="6" r="J106"/>
  <c i="9" r="BK91"/>
  <c i="10" r="J85"/>
  <c i="11" r="J169"/>
  <c r="J116"/>
  <c i="2" r="J86"/>
  <c i="4" r="BK248"/>
  <c i="5" r="J362"/>
  <c r="BK353"/>
  <c r="J106"/>
  <c i="6" r="BK107"/>
  <c r="J87"/>
  <c i="8" r="BK84"/>
  <c i="10" r="J116"/>
  <c i="11" r="J161"/>
  <c r="J148"/>
  <c r="BK169"/>
  <c i="4" r="J233"/>
  <c r="BK90"/>
  <c i="5" r="J134"/>
  <c r="BK143"/>
  <c r="BK90"/>
  <c r="J333"/>
  <c i="7" r="BK99"/>
  <c i="10" r="BK97"/>
  <c r="J112"/>
  <c i="11" r="J158"/>
  <c i="2" r="F35"/>
  <c i="5" r="BK320"/>
  <c r="J302"/>
  <c i="6" r="BK106"/>
  <c i="7" r="BK95"/>
  <c i="9" r="J87"/>
  <c r="J90"/>
  <c i="10" r="BK89"/>
  <c i="11" r="BK94"/>
  <c r="J198"/>
  <c i="4" r="J90"/>
  <c r="J216"/>
  <c i="5" r="BK250"/>
  <c r="BK239"/>
  <c r="BK134"/>
  <c i="6" r="J84"/>
  <c i="7" r="BK98"/>
  <c i="8" r="J86"/>
  <c i="10" r="BK84"/>
  <c i="11" r="J89"/>
  <c r="BK188"/>
  <c i="2" r="F34"/>
  <c i="4" r="J253"/>
  <c i="5" r="J445"/>
  <c r="J227"/>
  <c r="BK445"/>
  <c i="6" r="BK93"/>
  <c i="8" r="BK98"/>
  <c i="9" r="J93"/>
  <c i="11" r="BK264"/>
  <c r="BK257"/>
  <c i="4" r="J154"/>
  <c r="BK186"/>
  <c i="5" r="BK125"/>
  <c r="BK397"/>
  <c i="6" r="J101"/>
  <c i="7" r="BK87"/>
  <c i="8" r="BK83"/>
  <c i="9" r="J94"/>
  <c i="11" r="J172"/>
  <c r="BK158"/>
  <c i="4" r="J226"/>
  <c i="5" r="J413"/>
  <c r="J403"/>
  <c r="BK306"/>
  <c r="J274"/>
  <c i="6" r="J34"/>
  <c i="1" r="AW59"/>
  <c i="4" r="BK143"/>
  <c i="5" r="J163"/>
  <c r="J128"/>
  <c r="J289"/>
  <c r="J463"/>
  <c i="6" r="BK108"/>
  <c i="7" r="BK101"/>
  <c i="8" r="BK89"/>
  <c i="10" r="BK106"/>
  <c i="11" r="J105"/>
  <c r="J234"/>
  <c r="BK198"/>
  <c i="4" r="BK172"/>
  <c r="BK263"/>
  <c i="5" r="J299"/>
  <c r="BK205"/>
  <c r="BK413"/>
  <c i="6" r="BK85"/>
  <c i="7" r="BK89"/>
  <c i="9" r="J84"/>
  <c i="10" r="J104"/>
  <c i="11" r="J188"/>
  <c r="BK142"/>
  <c i="4" r="J147"/>
  <c r="J275"/>
  <c i="5" r="J349"/>
  <c r="J339"/>
  <c i="6" r="BK91"/>
  <c i="7" r="J98"/>
  <c i="8" r="BK92"/>
  <c i="9" r="BK96"/>
  <c i="11" r="J173"/>
  <c r="BK259"/>
  <c r="J195"/>
  <c i="4" r="J212"/>
  <c i="5" r="J146"/>
  <c r="BK441"/>
  <c r="BK115"/>
  <c i="6" r="BK104"/>
  <c i="8" r="BK99"/>
  <c i="9" r="J92"/>
  <c r="BK87"/>
  <c i="10" r="BK93"/>
  <c i="11" r="BK253"/>
  <c r="BK155"/>
  <c i="2" r="J34"/>
  <c i="5" r="BK366"/>
  <c r="J115"/>
  <c r="BK453"/>
  <c i="6" r="BK101"/>
  <c i="7" r="BK86"/>
  <c i="9" r="J96"/>
  <c i="11" r="BK248"/>
  <c r="J246"/>
  <c r="BK105"/>
  <c i="4" r="BK113"/>
  <c r="BK160"/>
  <c i="5" r="J450"/>
  <c r="J189"/>
  <c r="BK406"/>
  <c i="6" r="J94"/>
  <c i="7" r="BK102"/>
  <c i="8" r="BK95"/>
  <c i="10" r="BK87"/>
  <c i="11" r="BK250"/>
  <c r="J257"/>
  <c i="4" r="BK201"/>
  <c r="BK216"/>
  <c i="5" r="J366"/>
  <c r="J283"/>
  <c r="J98"/>
  <c i="6" r="BK83"/>
  <c i="7" r="BK88"/>
  <c i="9" r="J101"/>
  <c i="10" r="J110"/>
  <c i="11" r="J93"/>
  <c r="J242"/>
  <c i="4" r="J183"/>
  <c r="J266"/>
  <c i="5" r="BK149"/>
  <c r="BK189"/>
  <c r="J102"/>
  <c i="6" r="J100"/>
  <c i="8" r="J85"/>
  <c i="10" r="J108"/>
  <c r="J86"/>
  <c i="11" r="BK124"/>
  <c r="BK251"/>
  <c r="BK178"/>
  <c i="4" r="J201"/>
  <c r="J104"/>
  <c r="BK130"/>
  <c i="5" r="BK247"/>
  <c r="J385"/>
  <c r="BK294"/>
  <c r="BK265"/>
  <c i="6" r="BK87"/>
  <c i="8" r="J88"/>
  <c i="10" r="BK88"/>
  <c i="11" r="BK152"/>
  <c r="J155"/>
  <c r="J145"/>
  <c i="4" r="BK129"/>
  <c r="J271"/>
  <c i="5" r="BK437"/>
  <c r="J441"/>
  <c r="J329"/>
  <c r="J394"/>
  <c i="6" r="BK105"/>
  <c i="7" r="BK91"/>
  <c i="10" r="BK104"/>
  <c i="11" r="J254"/>
  <c r="BK114"/>
  <c i="3" r="BK87"/>
  <c i="4" r="BK177"/>
  <c r="J223"/>
  <c i="5" r="BK155"/>
  <c r="BK295"/>
  <c r="BK463"/>
  <c i="6" r="J91"/>
  <c i="7" r="BK84"/>
  <c i="8" r="BK103"/>
  <c i="10" r="BK116"/>
  <c r="BK85"/>
  <c i="11" r="J182"/>
  <c r="J152"/>
  <c i="4" r="BK233"/>
  <c r="BK108"/>
  <c i="5" r="J382"/>
  <c r="BK299"/>
  <c r="BK208"/>
  <c r="J211"/>
  <c i="6" r="J107"/>
  <c i="7" r="BK107"/>
  <c i="8" r="J89"/>
  <c i="9" r="BK95"/>
  <c i="10" r="BK102"/>
  <c r="J109"/>
  <c i="11" r="J136"/>
  <c r="J99"/>
  <c r="BK136"/>
  <c i="4" r="J256"/>
  <c r="BK271"/>
  <c i="5" r="J342"/>
  <c r="J410"/>
  <c r="BK362"/>
  <c r="BK270"/>
  <c i="6" r="J99"/>
  <c i="7" r="J106"/>
  <c i="8" r="J84"/>
  <c i="10" r="J95"/>
  <c i="11" r="BK120"/>
  <c r="J206"/>
  <c r="BK161"/>
  <c i="4" r="BK194"/>
  <c r="J99"/>
  <c i="5" r="J235"/>
  <c r="BK260"/>
  <c r="BK231"/>
  <c i="7" r="J90"/>
  <c i="8" r="BK94"/>
  <c i="10" r="BK117"/>
  <c i="11" r="BK95"/>
  <c r="J113"/>
  <c i="3" r="BK90"/>
  <c i="4" r="BK189"/>
  <c i="5" r="BK374"/>
  <c r="BK349"/>
  <c r="BK302"/>
  <c i="6" r="J108"/>
  <c i="7" r="J96"/>
  <c i="8" r="J87"/>
  <c i="11" r="J256"/>
  <c r="BK210"/>
  <c r="BK91"/>
  <c i="4" r="BK238"/>
  <c r="BK156"/>
  <c i="5" r="J253"/>
  <c r="J359"/>
  <c r="J293"/>
  <c i="6" r="J97"/>
  <c i="8" r="BK85"/>
  <c i="9" r="J99"/>
  <c i="10" r="J89"/>
  <c i="11" r="J230"/>
  <c r="BK228"/>
  <c i="2" r="F37"/>
  <c i="5" r="J149"/>
  <c r="J119"/>
  <c i="6" r="J105"/>
  <c i="7" r="BK100"/>
  <c i="8" r="BK102"/>
  <c i="10" r="J99"/>
  <c i="11" r="J139"/>
  <c r="J91"/>
  <c r="J250"/>
  <c i="4" r="BK253"/>
  <c r="J186"/>
  <c i="5" r="BK201"/>
  <c r="BK275"/>
  <c r="J218"/>
  <c r="J177"/>
  <c i="7" r="J88"/>
  <c i="8" r="BK87"/>
  <c i="10" r="J118"/>
  <c i="11" r="BK242"/>
  <c r="BK224"/>
  <c r="J232"/>
  <c i="4" r="J156"/>
  <c r="J160"/>
  <c i="5" r="BK378"/>
  <c r="BK221"/>
  <c r="J453"/>
  <c i="6" r="BK98"/>
  <c i="7" r="J102"/>
  <c i="9" r="BK101"/>
  <c i="10" r="J91"/>
  <c i="11" r="BK116"/>
  <c r="J210"/>
  <c i="3" r="J84"/>
  <c i="4" r="J219"/>
  <c i="5" r="J306"/>
  <c r="BK313"/>
  <c r="J239"/>
  <c i="7" r="J89"/>
  <c i="8" r="J83"/>
  <c i="9" r="BK86"/>
  <c i="10" r="BK115"/>
  <c r="BK108"/>
  <c i="11" r="J95"/>
  <c r="BK240"/>
  <c i="4" r="BK204"/>
  <c r="BK95"/>
  <c i="5" r="J197"/>
  <c r="J309"/>
  <c r="BK342"/>
  <c r="J356"/>
  <c i="6" r="J88"/>
  <c i="7" r="J91"/>
  <c i="8" r="BK90"/>
  <c i="10" r="J105"/>
  <c i="11" r="J120"/>
  <c r="J222"/>
  <c i="3" r="J90"/>
  <c i="4" r="J130"/>
  <c r="BK183"/>
  <c i="5" r="J370"/>
  <c r="J346"/>
  <c r="BK243"/>
  <c i="6" r="J90"/>
  <c i="7" r="J95"/>
  <c i="9" r="J100"/>
  <c i="10" r="J106"/>
  <c i="11" r="BK202"/>
  <c i="2" r="BK86"/>
  <c i="5" r="BK235"/>
  <c r="J406"/>
  <c r="BK193"/>
  <c r="J259"/>
  <c i="7" r="J87"/>
  <c i="8" r="J99"/>
  <c i="10" r="BK107"/>
  <c i="11" r="BK206"/>
  <c r="J240"/>
  <c i="4" r="J102"/>
  <c r="BK123"/>
  <c i="5" r="BK382"/>
  <c r="J423"/>
  <c r="J378"/>
  <c r="BK197"/>
  <c i="6" r="J83"/>
  <c i="8" r="J90"/>
  <c i="10" r="BK101"/>
  <c i="11" r="J111"/>
  <c r="BK89"/>
  <c r="J228"/>
  <c i="4" r="J108"/>
  <c r="BK223"/>
  <c i="5" r="J400"/>
  <c r="J265"/>
  <c r="BK255"/>
  <c r="BK253"/>
  <c r="J388"/>
  <c i="7" r="J101"/>
  <c r="J85"/>
  <c i="10" r="J117"/>
  <c i="11" r="BK268"/>
  <c r="J163"/>
  <c i="3" r="BK84"/>
  <c i="4" r="J208"/>
  <c r="BK126"/>
  <c i="5" r="BK211"/>
  <c r="BK269"/>
  <c r="BK455"/>
  <c i="6" r="BK90"/>
  <c i="8" r="BK96"/>
  <c i="10" r="BK99"/>
  <c i="11" r="BK163"/>
  <c r="J128"/>
  <c i="4" r="J126"/>
  <c r="J197"/>
  <c i="5" r="J260"/>
  <c r="BK274"/>
  <c r="BK183"/>
  <c i="6" r="J92"/>
  <c i="7" r="J92"/>
  <c i="8" r="J96"/>
  <c i="10" r="BK111"/>
  <c i="11" r="BK238"/>
  <c r="J251"/>
  <c r="BK232"/>
  <c i="4" r="BK168"/>
  <c r="J194"/>
  <c i="5" r="BK98"/>
  <c r="BK391"/>
  <c r="J459"/>
  <c i="7" r="J105"/>
  <c r="BK105"/>
  <c i="9" r="BK94"/>
  <c r="J88"/>
  <c i="10" r="J113"/>
  <c r="BK91"/>
  <c i="11" r="BK244"/>
  <c r="J108"/>
  <c i="4" r="J164"/>
  <c r="J143"/>
  <c i="5" r="BK177"/>
  <c r="BK146"/>
  <c r="BK427"/>
  <c r="BK159"/>
  <c i="6" r="BK86"/>
  <c i="7" r="J84"/>
  <c i="9" r="J97"/>
  <c i="10" r="J111"/>
  <c i="11" r="J114"/>
  <c r="J248"/>
  <c i="4" r="BK212"/>
  <c r="BK230"/>
  <c i="5" r="J275"/>
  <c r="BK293"/>
  <c r="J137"/>
  <c i="6" r="BK102"/>
  <c i="7" r="BK90"/>
  <c i="8" r="J94"/>
  <c i="10" r="J97"/>
  <c i="11" r="BK148"/>
  <c r="J191"/>
  <c i="2" l="1" r="T83"/>
  <c r="T82"/>
  <c r="T81"/>
  <c i="4" r="T211"/>
  <c i="5" r="T89"/>
  <c r="BK196"/>
  <c r="J196"/>
  <c r="J62"/>
  <c r="T226"/>
  <c r="T432"/>
  <c i="6" r="T95"/>
  <c i="7" r="T94"/>
  <c i="8" r="T81"/>
  <c r="T80"/>
  <c i="9" r="P83"/>
  <c r="P98"/>
  <c i="10" r="BK103"/>
  <c r="J103"/>
  <c r="J61"/>
  <c r="BK114"/>
  <c r="J114"/>
  <c r="J62"/>
  <c i="3" r="T83"/>
  <c r="T82"/>
  <c r="T81"/>
  <c i="4" r="BK89"/>
  <c r="BK146"/>
  <c r="J146"/>
  <c r="J63"/>
  <c i="5" r="BK89"/>
  <c r="J89"/>
  <c r="J61"/>
  <c r="R196"/>
  <c r="BK226"/>
  <c r="J226"/>
  <c r="J63"/>
  <c r="BK432"/>
  <c r="J432"/>
  <c r="J65"/>
  <c i="6" r="P82"/>
  <c i="7" r="P94"/>
  <c i="9" r="T83"/>
  <c r="R98"/>
  <c i="10" r="P83"/>
  <c r="P82"/>
  <c i="1" r="AU63"/>
  <c i="10" r="P103"/>
  <c r="P114"/>
  <c i="4" r="R211"/>
  <c i="5" r="R254"/>
  <c r="P452"/>
  <c i="6" r="R82"/>
  <c i="7" r="R83"/>
  <c r="BK103"/>
  <c r="J103"/>
  <c r="J62"/>
  <c i="8" r="BK81"/>
  <c r="BK80"/>
  <c r="J80"/>
  <c r="J59"/>
  <c i="9" r="T89"/>
  <c i="11" r="BK229"/>
  <c r="J229"/>
  <c r="J62"/>
  <c i="2" r="BK83"/>
  <c r="J83"/>
  <c r="J61"/>
  <c i="3" r="P83"/>
  <c r="P82"/>
  <c r="P81"/>
  <c i="1" r="AU56"/>
  <c i="4" r="T89"/>
  <c r="BK211"/>
  <c r="J211"/>
  <c r="J64"/>
  <c i="5" r="R89"/>
  <c r="P196"/>
  <c r="P226"/>
  <c r="P432"/>
  <c i="6" r="P95"/>
  <c i="7" r="BK94"/>
  <c r="J94"/>
  <c r="J61"/>
  <c i="9" r="BK89"/>
  <c r="J89"/>
  <c r="J61"/>
  <c i="11" r="BK88"/>
  <c r="J88"/>
  <c r="J61"/>
  <c r="BK237"/>
  <c r="J237"/>
  <c r="J63"/>
  <c i="4" r="R146"/>
  <c i="5" r="P254"/>
  <c r="BK452"/>
  <c r="J452"/>
  <c r="J67"/>
  <c i="6" r="BK82"/>
  <c r="J82"/>
  <c r="J60"/>
  <c r="T82"/>
  <c r="T81"/>
  <c i="7" r="R94"/>
  <c i="8" r="P81"/>
  <c r="P80"/>
  <c i="1" r="AU61"/>
  <c i="9" r="R83"/>
  <c r="T98"/>
  <c i="10" r="T83"/>
  <c r="T114"/>
  <c i="11" r="R88"/>
  <c r="P237"/>
  <c i="2" r="R83"/>
  <c r="R82"/>
  <c r="R81"/>
  <c i="3" r="R83"/>
  <c r="R82"/>
  <c r="R81"/>
  <c i="4" r="R89"/>
  <c r="R88"/>
  <c r="R87"/>
  <c r="P146"/>
  <c i="5" r="P89"/>
  <c r="P88"/>
  <c r="P87"/>
  <c i="1" r="AU58"/>
  <c i="5" r="T196"/>
  <c r="R226"/>
  <c r="R432"/>
  <c i="6" r="R95"/>
  <c i="7" r="P83"/>
  <c r="T103"/>
  <c i="9" r="P89"/>
  <c i="10" r="R83"/>
  <c r="T103"/>
  <c i="11" r="P88"/>
  <c r="R229"/>
  <c r="T229"/>
  <c i="4" r="P89"/>
  <c r="T146"/>
  <c i="5" r="BK254"/>
  <c r="J254"/>
  <c r="J64"/>
  <c r="R452"/>
  <c i="7" r="BK83"/>
  <c r="BK82"/>
  <c r="J82"/>
  <c r="P103"/>
  <c i="9" r="R89"/>
  <c i="11" r="T88"/>
  <c r="R237"/>
  <c i="2" r="P83"/>
  <c r="P82"/>
  <c r="P81"/>
  <c i="1" r="AU55"/>
  <c i="3" r="BK83"/>
  <c r="J83"/>
  <c r="J61"/>
  <c i="4" r="P211"/>
  <c i="5" r="T254"/>
  <c r="T452"/>
  <c i="6" r="BK95"/>
  <c r="J95"/>
  <c r="J61"/>
  <c i="7" r="T83"/>
  <c r="T82"/>
  <c r="R103"/>
  <c i="8" r="R81"/>
  <c r="R80"/>
  <c i="9" r="BK83"/>
  <c r="J83"/>
  <c r="J60"/>
  <c r="BK98"/>
  <c r="J98"/>
  <c r="J62"/>
  <c i="10" r="BK83"/>
  <c r="J83"/>
  <c r="J60"/>
  <c r="R103"/>
  <c r="R114"/>
  <c i="11" r="P229"/>
  <c r="T237"/>
  <c i="4" r="BK274"/>
  <c r="J274"/>
  <c r="J65"/>
  <c i="5" r="BK449"/>
  <c r="J449"/>
  <c r="J66"/>
  <c i="11" r="BK258"/>
  <c r="J258"/>
  <c r="J64"/>
  <c i="4" r="BK278"/>
  <c r="BK277"/>
  <c r="J277"/>
  <c r="J66"/>
  <c i="11" r="BK263"/>
  <c r="J263"/>
  <c r="J65"/>
  <c i="4" r="BK142"/>
  <c r="J142"/>
  <c r="J62"/>
  <c i="11" r="BK267"/>
  <c r="J267"/>
  <c r="J66"/>
  <c r="F55"/>
  <c r="BE89"/>
  <c r="BE94"/>
  <c r="BE114"/>
  <c r="BE124"/>
  <c r="BE128"/>
  <c r="BE236"/>
  <c r="BE244"/>
  <c r="E48"/>
  <c r="BE113"/>
  <c r="BE139"/>
  <c r="BE222"/>
  <c r="J52"/>
  <c r="BE95"/>
  <c r="BE99"/>
  <c r="BE101"/>
  <c r="BE105"/>
  <c r="BE120"/>
  <c r="BE161"/>
  <c r="BE166"/>
  <c r="BE169"/>
  <c r="BE172"/>
  <c r="BE184"/>
  <c r="BE191"/>
  <c r="BE206"/>
  <c r="BE214"/>
  <c r="BE248"/>
  <c r="BE250"/>
  <c r="BE254"/>
  <c r="BE91"/>
  <c r="BE136"/>
  <c r="BE173"/>
  <c r="BE178"/>
  <c r="BE182"/>
  <c r="BE183"/>
  <c r="BE202"/>
  <c r="BE242"/>
  <c r="BE256"/>
  <c r="BE268"/>
  <c i="10" r="BK82"/>
  <c r="J82"/>
  <c r="J59"/>
  <c i="11" r="J83"/>
  <c r="BE108"/>
  <c r="BE130"/>
  <c r="BE133"/>
  <c r="BE142"/>
  <c r="BE217"/>
  <c r="BE230"/>
  <c r="BE232"/>
  <c r="BE116"/>
  <c r="BE155"/>
  <c r="BE158"/>
  <c r="BE163"/>
  <c r="BE240"/>
  <c r="BE259"/>
  <c r="BE97"/>
  <c r="BE111"/>
  <c r="BE152"/>
  <c r="BE195"/>
  <c r="BE210"/>
  <c r="BE224"/>
  <c r="BE238"/>
  <c r="BE246"/>
  <c r="BE251"/>
  <c r="BE253"/>
  <c r="BE257"/>
  <c r="BE264"/>
  <c r="BE93"/>
  <c r="BE106"/>
  <c r="BE145"/>
  <c r="BE148"/>
  <c r="BE185"/>
  <c r="BE188"/>
  <c r="BE198"/>
  <c r="BE228"/>
  <c r="BE234"/>
  <c i="10" r="BE87"/>
  <c r="BE92"/>
  <c r="E48"/>
  <c r="J79"/>
  <c r="BE101"/>
  <c r="BE111"/>
  <c r="BE117"/>
  <c r="J52"/>
  <c r="F79"/>
  <c r="BE86"/>
  <c r="BE88"/>
  <c r="BE89"/>
  <c r="BE85"/>
  <c r="BE98"/>
  <c r="BE99"/>
  <c r="BE100"/>
  <c r="BE104"/>
  <c r="BE112"/>
  <c r="BE102"/>
  <c r="BE105"/>
  <c i="9" r="BK82"/>
  <c r="J82"/>
  <c r="J59"/>
  <c i="10" r="BE91"/>
  <c r="BE94"/>
  <c r="BE95"/>
  <c r="BE96"/>
  <c r="BE106"/>
  <c r="BE110"/>
  <c r="BE116"/>
  <c r="BE118"/>
  <c r="BE108"/>
  <c r="BE109"/>
  <c r="BE115"/>
  <c r="BE84"/>
  <c r="BE90"/>
  <c r="BE93"/>
  <c r="BE97"/>
  <c r="BE107"/>
  <c r="BE113"/>
  <c i="9" r="J55"/>
  <c r="BE96"/>
  <c i="8" r="J81"/>
  <c r="J60"/>
  <c i="9" r="BE92"/>
  <c r="BE93"/>
  <c r="BE95"/>
  <c r="J76"/>
  <c r="BE84"/>
  <c r="BE90"/>
  <c r="BE100"/>
  <c r="BE101"/>
  <c r="E48"/>
  <c r="BE86"/>
  <c r="BE87"/>
  <c r="BE88"/>
  <c r="BE97"/>
  <c r="BE94"/>
  <c r="BE99"/>
  <c r="F55"/>
  <c r="BE85"/>
  <c r="BE91"/>
  <c i="8" r="BE84"/>
  <c r="BE99"/>
  <c r="BE100"/>
  <c i="7" r="J59"/>
  <c r="J83"/>
  <c r="J60"/>
  <c i="8" r="J77"/>
  <c r="BE83"/>
  <c r="BE89"/>
  <c r="BE93"/>
  <c r="BE98"/>
  <c r="F55"/>
  <c r="BE82"/>
  <c r="BE86"/>
  <c r="BE87"/>
  <c r="BE85"/>
  <c r="BE96"/>
  <c r="J52"/>
  <c r="BE90"/>
  <c r="E70"/>
  <c r="BE91"/>
  <c r="BE92"/>
  <c r="BE94"/>
  <c r="BE95"/>
  <c r="BE97"/>
  <c r="BE102"/>
  <c r="BE101"/>
  <c r="BE103"/>
  <c r="BE88"/>
  <c i="7" r="BE86"/>
  <c r="BE97"/>
  <c r="J52"/>
  <c r="E72"/>
  <c r="F79"/>
  <c r="BE87"/>
  <c r="BE100"/>
  <c r="J79"/>
  <c r="BE88"/>
  <c r="BE92"/>
  <c r="BE106"/>
  <c r="BE84"/>
  <c r="BE85"/>
  <c r="BE90"/>
  <c r="BE91"/>
  <c r="BE93"/>
  <c r="BE96"/>
  <c r="BE98"/>
  <c r="BE99"/>
  <c r="BE104"/>
  <c r="BE105"/>
  <c r="BE89"/>
  <c r="BE101"/>
  <c r="BE107"/>
  <c r="BE95"/>
  <c r="BE102"/>
  <c i="5" r="BK88"/>
  <c r="BK87"/>
  <c r="J87"/>
  <c i="6" r="E71"/>
  <c r="J75"/>
  <c r="BE86"/>
  <c r="BE94"/>
  <c r="BE97"/>
  <c r="BE100"/>
  <c r="J55"/>
  <c r="BE84"/>
  <c r="BE91"/>
  <c r="BE92"/>
  <c r="BE96"/>
  <c r="BE101"/>
  <c r="BE103"/>
  <c r="BE105"/>
  <c r="BE89"/>
  <c r="BE107"/>
  <c r="F55"/>
  <c r="BE88"/>
  <c r="BE93"/>
  <c r="BE104"/>
  <c r="BE83"/>
  <c r="BE98"/>
  <c r="BE99"/>
  <c r="BE85"/>
  <c r="BE87"/>
  <c r="BE90"/>
  <c r="BE102"/>
  <c r="BE106"/>
  <c r="BE108"/>
  <c i="5" r="J81"/>
  <c r="BE98"/>
  <c r="BE111"/>
  <c r="BE115"/>
  <c r="BE128"/>
  <c r="BE137"/>
  <c r="BE143"/>
  <c r="BE163"/>
  <c r="BE227"/>
  <c r="BE279"/>
  <c r="BE289"/>
  <c r="BE320"/>
  <c r="BE346"/>
  <c r="BE400"/>
  <c r="BE417"/>
  <c r="BE453"/>
  <c r="BE455"/>
  <c r="BE459"/>
  <c r="BE463"/>
  <c r="BE125"/>
  <c r="BE149"/>
  <c r="BE159"/>
  <c r="BE177"/>
  <c r="BE221"/>
  <c r="BE274"/>
  <c r="BE294"/>
  <c r="BE295"/>
  <c r="BE362"/>
  <c r="BE370"/>
  <c r="BE378"/>
  <c r="BE382"/>
  <c r="BE433"/>
  <c r="BE437"/>
  <c r="BE441"/>
  <c r="BE450"/>
  <c i="4" r="J89"/>
  <c r="J61"/>
  <c i="5" r="J55"/>
  <c r="BE122"/>
  <c r="BE201"/>
  <c r="BE255"/>
  <c r="BE306"/>
  <c r="BE336"/>
  <c r="BE349"/>
  <c r="BE374"/>
  <c r="BE394"/>
  <c r="BE403"/>
  <c i="4" r="J278"/>
  <c r="J67"/>
  <c i="5" r="BE94"/>
  <c r="BE102"/>
  <c r="BE155"/>
  <c r="BE275"/>
  <c r="BE280"/>
  <c r="BE316"/>
  <c r="BE339"/>
  <c r="BE356"/>
  <c r="BE385"/>
  <c r="E77"/>
  <c r="BE90"/>
  <c r="BE193"/>
  <c r="BE197"/>
  <c r="BE231"/>
  <c r="BE235"/>
  <c r="BE243"/>
  <c r="BE253"/>
  <c r="BE260"/>
  <c r="BE264"/>
  <c r="BE265"/>
  <c r="BE286"/>
  <c r="BE299"/>
  <c r="BE333"/>
  <c r="BE342"/>
  <c r="BE353"/>
  <c r="BE391"/>
  <c r="BE410"/>
  <c r="BE413"/>
  <c r="BE445"/>
  <c r="F55"/>
  <c r="BE106"/>
  <c r="BE134"/>
  <c r="BE146"/>
  <c r="BE205"/>
  <c r="BE247"/>
  <c r="BE259"/>
  <c r="BE293"/>
  <c r="BE313"/>
  <c r="BE423"/>
  <c r="BE131"/>
  <c r="BE168"/>
  <c r="BE189"/>
  <c r="BE208"/>
  <c r="BE214"/>
  <c r="BE218"/>
  <c r="BE269"/>
  <c r="BE270"/>
  <c r="BE283"/>
  <c r="BE309"/>
  <c r="BE329"/>
  <c r="BE359"/>
  <c r="BE388"/>
  <c r="BE397"/>
  <c r="BE406"/>
  <c r="BE427"/>
  <c r="BE119"/>
  <c r="BE183"/>
  <c r="BE211"/>
  <c r="BE239"/>
  <c r="BE250"/>
  <c r="BE302"/>
  <c r="BE323"/>
  <c r="BE326"/>
  <c r="BE366"/>
  <c i="4" r="F55"/>
  <c r="BE154"/>
  <c r="BE168"/>
  <c r="BE177"/>
  <c r="BE238"/>
  <c r="BE263"/>
  <c r="BE268"/>
  <c r="BE275"/>
  <c r="BE279"/>
  <c r="J55"/>
  <c r="BE99"/>
  <c r="BE164"/>
  <c r="BE204"/>
  <c r="BE208"/>
  <c r="BE259"/>
  <c r="E48"/>
  <c r="BE102"/>
  <c r="BE104"/>
  <c r="BE110"/>
  <c r="BE123"/>
  <c r="BE130"/>
  <c r="BE156"/>
  <c r="BE183"/>
  <c r="BE186"/>
  <c r="BE216"/>
  <c r="BE219"/>
  <c r="BE253"/>
  <c r="BE256"/>
  <c r="J52"/>
  <c r="BE160"/>
  <c r="BE248"/>
  <c r="BE108"/>
  <c r="BE126"/>
  <c r="BE147"/>
  <c r="BE134"/>
  <c r="BE172"/>
  <c r="BE223"/>
  <c r="BE243"/>
  <c r="BE266"/>
  <c i="3" r="BK82"/>
  <c r="J82"/>
  <c r="J60"/>
  <c i="4" r="BE117"/>
  <c r="BE129"/>
  <c r="BE143"/>
  <c r="BE226"/>
  <c r="BE230"/>
  <c r="BE233"/>
  <c r="BE271"/>
  <c r="BE90"/>
  <c r="BE95"/>
  <c r="BE113"/>
  <c r="BE121"/>
  <c r="BE189"/>
  <c r="BE194"/>
  <c r="BE197"/>
  <c r="BE201"/>
  <c r="BE212"/>
  <c i="3" r="J55"/>
  <c r="F55"/>
  <c r="BE90"/>
  <c r="E48"/>
  <c r="BE84"/>
  <c r="BE87"/>
  <c r="BE93"/>
  <c i="2" r="BK82"/>
  <c r="BK81"/>
  <c r="J81"/>
  <c r="J59"/>
  <c i="3" r="J75"/>
  <c i="2" r="E48"/>
  <c r="J52"/>
  <c r="F55"/>
  <c r="J55"/>
  <c r="BE84"/>
  <c r="BE86"/>
  <c r="BE88"/>
  <c i="1" r="BC55"/>
  <c r="BA55"/>
  <c r="BB55"/>
  <c r="AW55"/>
  <c r="BD55"/>
  <c i="4" r="F36"/>
  <c i="1" r="BC57"/>
  <c i="6" r="F34"/>
  <c i="1" r="BA59"/>
  <c i="7" r="F37"/>
  <c i="1" r="BD60"/>
  <c i="11" r="F37"/>
  <c i="1" r="BD64"/>
  <c i="9" r="F37"/>
  <c i="1" r="BD62"/>
  <c i="7" r="J30"/>
  <c r="J34"/>
  <c i="1" r="AW60"/>
  <c i="3" r="J34"/>
  <c i="1" r="AW56"/>
  <c i="8" r="F34"/>
  <c i="1" r="BA61"/>
  <c i="3" r="F37"/>
  <c i="1" r="BD56"/>
  <c i="5" r="F36"/>
  <c i="1" r="BC58"/>
  <c i="7" r="F34"/>
  <c i="1" r="BA60"/>
  <c i="10" r="F36"/>
  <c i="1" r="BC63"/>
  <c i="3" r="F35"/>
  <c i="1" r="BB56"/>
  <c i="8" r="F36"/>
  <c i="1" r="BC61"/>
  <c i="5" r="F37"/>
  <c i="1" r="BD58"/>
  <c i="8" r="F35"/>
  <c i="1" r="BB61"/>
  <c i="5" r="J30"/>
  <c i="7" r="F36"/>
  <c i="1" r="BC60"/>
  <c i="4" r="F34"/>
  <c i="1" r="BA57"/>
  <c i="4" r="J34"/>
  <c i="1" r="AW57"/>
  <c i="8" r="F37"/>
  <c i="1" r="BD61"/>
  <c i="9" r="F34"/>
  <c i="1" r="BA62"/>
  <c i="9" r="J34"/>
  <c i="1" r="AW62"/>
  <c i="5" r="J34"/>
  <c i="1" r="AW58"/>
  <c i="7" r="F35"/>
  <c i="1" r="BB60"/>
  <c i="10" r="F37"/>
  <c i="1" r="BD63"/>
  <c i="10" r="F35"/>
  <c i="1" r="BB63"/>
  <c i="11" r="J34"/>
  <c i="1" r="AW64"/>
  <c i="10" r="F34"/>
  <c i="1" r="BA63"/>
  <c i="6" r="F35"/>
  <c i="1" r="BB59"/>
  <c i="11" r="F36"/>
  <c i="1" r="BC64"/>
  <c i="6" r="F37"/>
  <c i="1" r="BD59"/>
  <c i="10" r="J34"/>
  <c i="1" r="AW63"/>
  <c i="11" r="F34"/>
  <c i="1" r="BA64"/>
  <c i="8" r="J30"/>
  <c i="4" r="F37"/>
  <c i="1" r="BD57"/>
  <c i="6" r="F36"/>
  <c i="1" r="BC59"/>
  <c i="9" r="F35"/>
  <c i="1" r="BB62"/>
  <c i="9" r="F36"/>
  <c i="1" r="BC62"/>
  <c i="4" r="F35"/>
  <c i="1" r="BB57"/>
  <c i="3" r="F34"/>
  <c i="1" r="BA56"/>
  <c i="5" r="F34"/>
  <c i="1" r="BA58"/>
  <c i="5" r="F35"/>
  <c i="1" r="BB58"/>
  <c i="8" r="J34"/>
  <c i="1" r="AW61"/>
  <c i="3" r="F36"/>
  <c i="1" r="BC56"/>
  <c i="11" r="F35"/>
  <c i="1" r="BB64"/>
  <c i="4" l="1" r="P88"/>
  <c r="P87"/>
  <c i="1" r="AU57"/>
  <c i="7" r="P82"/>
  <c i="1" r="AU60"/>
  <c i="10" r="T82"/>
  <c i="4" r="T88"/>
  <c r="T87"/>
  <c i="6" r="P81"/>
  <c i="1" r="AU59"/>
  <c i="11" r="T87"/>
  <c r="T86"/>
  <c i="5" r="R88"/>
  <c r="R87"/>
  <c i="4" r="BK88"/>
  <c r="J88"/>
  <c r="J60"/>
  <c i="9" r="T82"/>
  <c i="6" r="R81"/>
  <c i="9" r="P82"/>
  <c i="1" r="AU62"/>
  <c i="11" r="R87"/>
  <c r="R86"/>
  <c i="9" r="R82"/>
  <c i="11" r="P87"/>
  <c r="P86"/>
  <c i="1" r="AU64"/>
  <c i="5" r="T88"/>
  <c r="T87"/>
  <c i="7" r="R82"/>
  <c i="10" r="R82"/>
  <c i="1" r="AG60"/>
  <c i="6" r="BK81"/>
  <c r="J81"/>
  <c r="J59"/>
  <c i="11" r="BK87"/>
  <c r="J87"/>
  <c r="J60"/>
  <c i="1" r="AG61"/>
  <c r="AG58"/>
  <c i="5" r="J59"/>
  <c r="J88"/>
  <c r="J60"/>
  <c i="3" r="BK81"/>
  <c r="J81"/>
  <c r="J59"/>
  <c i="2" r="J82"/>
  <c r="J60"/>
  <c i="1" r="BB54"/>
  <c r="AX54"/>
  <c i="10" r="J33"/>
  <c i="1" r="AV63"/>
  <c r="AT63"/>
  <c r="BC54"/>
  <c r="AY54"/>
  <c i="11" r="J33"/>
  <c i="1" r="AV64"/>
  <c r="AT64"/>
  <c i="6" r="F33"/>
  <c i="1" r="AZ59"/>
  <c i="2" r="J30"/>
  <c i="1" r="AG55"/>
  <c i="3" r="J33"/>
  <c i="1" r="AV56"/>
  <c r="AT56"/>
  <c i="9" r="J33"/>
  <c i="1" r="AV62"/>
  <c r="AT62"/>
  <c i="7" r="J33"/>
  <c i="1" r="AV60"/>
  <c r="AT60"/>
  <c r="AN60"/>
  <c i="2" r="F33"/>
  <c i="1" r="AZ55"/>
  <c i="8" r="J33"/>
  <c i="1" r="AV61"/>
  <c r="AT61"/>
  <c r="AN61"/>
  <c i="11" r="F33"/>
  <c i="1" r="AZ64"/>
  <c i="9" r="J30"/>
  <c i="1" r="AG62"/>
  <c i="3" r="F33"/>
  <c i="1" r="AZ56"/>
  <c i="5" r="J33"/>
  <c i="1" r="AV58"/>
  <c r="AT58"/>
  <c r="AN58"/>
  <c r="BA54"/>
  <c r="AW54"/>
  <c r="AK30"/>
  <c i="2" r="J33"/>
  <c i="1" r="AV55"/>
  <c r="AT55"/>
  <c i="7" r="F33"/>
  <c i="1" r="AZ60"/>
  <c r="BD54"/>
  <c r="W33"/>
  <c i="9" r="F33"/>
  <c i="1" r="AZ62"/>
  <c i="8" r="F33"/>
  <c i="1" r="AZ61"/>
  <c i="4" r="F33"/>
  <c i="1" r="AZ57"/>
  <c i="6" r="J33"/>
  <c i="1" r="AV59"/>
  <c r="AT59"/>
  <c i="10" r="F33"/>
  <c i="1" r="AZ63"/>
  <c i="10" r="J30"/>
  <c i="1" r="AG63"/>
  <c i="5" r="F33"/>
  <c i="1" r="AZ58"/>
  <c i="4" r="J33"/>
  <c i="1" r="AV57"/>
  <c r="AT57"/>
  <c i="11" l="1" r="BK86"/>
  <c r="J86"/>
  <c r="J59"/>
  <c i="4" r="BK87"/>
  <c r="J87"/>
  <c r="J59"/>
  <c i="1" r="AN63"/>
  <c r="AN62"/>
  <c i="10" r="J39"/>
  <c i="9" r="J39"/>
  <c i="8" r="J39"/>
  <c i="7" r="J39"/>
  <c i="5" r="J39"/>
  <c i="1" r="AN55"/>
  <c i="2" r="J39"/>
  <c i="6" r="J30"/>
  <c i="1" r="AG59"/>
  <c r="AU54"/>
  <c i="3" r="J30"/>
  <c i="1" r="AG56"/>
  <c r="W31"/>
  <c r="W30"/>
  <c r="W32"/>
  <c r="AZ54"/>
  <c r="AV54"/>
  <c r="AK29"/>
  <c i="6" l="1" r="J39"/>
  <c i="3" r="J39"/>
  <c i="1" r="AN56"/>
  <c r="AN59"/>
  <c i="11" r="J30"/>
  <c i="1" r="AG64"/>
  <c i="4" r="J30"/>
  <c i="1" r="AG57"/>
  <c r="AN57"/>
  <c r="W29"/>
  <c r="AT54"/>
  <c i="4" l="1" r="J39"/>
  <c i="11" r="J39"/>
  <c i="1" r="AN6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<sst xmlns="http://schemas.openxmlformats.org/spreadsheetml/2006/main">
  <si>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</si>
  <si>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</si>
  <si>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</si>
  <si>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</si>
  <si>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</si>
  <si>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{5a52bacb-62d7-4403-ae96-0d03017adeac}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</si>
  <si>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</si>
  <si>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</si>
  <si>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</si>
  <si>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</si>
  <si>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</si>
  <si>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</si>
  <si>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</si>
  <si>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</si>
  <si>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2016015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</si>
  <si>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</si>
  <si>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</si>
  <si>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Sportovní hala Sušice - Venkovní stavební objekty</t>
  </si>
  <si>
    <t>KSO:</t>
  </si>
  <si>
    <t/>
  </si>
  <si>
    <t>CC-CZ:</t>
  </si>
  <si>
    <t>Místo:</t>
  </si>
  <si>
    <t xml:space="preserve"> </t>
  </si>
  <si>
    <t>Datum:</t>
  </si>
  <si>
    <t>9. 7. 2024</t>
  </si>
  <si>
    <t>Zadavatel:</t>
  </si>
  <si>
    <t>IČ:</t>
  </si>
  <si>
    <t>Město Sušice, nám. Svobody 138, 342 01 Sušice</t>
  </si>
  <si>
    <t>DIČ:</t>
  </si>
  <si>
    <t>Uchazeč:</t>
  </si>
  <si>
    <t>Vyplň údaj</t>
  </si>
  <si>
    <t>Projektant:</t>
  </si>
  <si>
    <t>27183912</t>
  </si>
  <si>
    <t>APRIS s.r.o</t>
  </si>
  <si>
    <t>CZ 271 839 12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</si>
  <si>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</si>
  <si>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</si>
  <si>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</si>
  <si>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 Nedílnou součástí výkazu výměr je projektová dokumentace společnosti APRIS 3MP, s.r.o. z 08/2017 (revize 03/2019), kde jsou řešení blíže popsána. Změny projektu podléhají autorským právům spol. APRIS 3MP, s.r.o. Při zpracování nabídky je nezbytné vycházet ze všech částí přikládané dokumentace. Případné disproporce v dokumentaci je nutno konzultovat se zadavatelem nebo zpracovatelem projektu. V průběhu zadávacího řízení je nutno na ně upozornit a zohlednit je. Bez předchozího odsouhlasení se zadavatelem není uchazeč oprávněn zasahovat do dokumentace či výkazu výměr. Podaná nabídka je závazná, na pozdější připomínky k dokumentaci nebo výkazu výměr nebude a nemůže být brán zřetel. Veškeré použité zařízení a materiály musí být schválené pro použití v ČR, musí k nim být dodána veškerá potřebná technická dokumentace v českém jazyce, příslušné atesty, případně doklady o shodě. Veškeré zařízení a materiály se rozumí včetně dodávky, montáže a elektrického připojení či technologického a programového vybavení, včetně veškerého potřebného pomocného materiálu (montážní materiál, propojovací krabičky, spojovací materiál, kabelové kanály...). Objem hald stavebního rumu v areálu byl určen dle zaměření dodaného investorem. Uvedené komponenty dle obchodních názvů v žádném případě nezavazují dodavatele stavby instalovat tyto komponenty od konkrétního výrobce aplikovat. Specifikace slouží pouze jako etalon pro stanovení technické úrovně, provedení a vybavení těchto komponentů. Po odsouhlasení předložené realizační dokumentace budou investorovi a GP předloženy k odsouhlasení všechny vyžádané vzorky jednotlivých prvků dodávky. Předáno včetně jednotlivých technických a katalogových listů. Výroba a předložení vzorků je započítaná v ceně díla a nebude hrazena zvlášť. Dodavatel přebírá veškerou odpovědnost za svou technickou koncepci, za své výpočty, za nárysy, za rozměry a za následky z nich plynoucí. Dodavatel musí předat podrobné plány, z nichž je dobře patrné vykonávání jednotlivých prací. Schválení dokumentace nelze použít jako pozdější námitku, vyskytnou-li se následky plynoucí z úprav nevyznačených v dokumentaci a neohlášených během prací. Po skončení díla dodavatel zpracuje dokumentaci skutečného provedení, která bude obsahovat skutečné provedení s vyznačením odchylek oproti projektu. Povinnost dodavatele je zajištění realizačního či dílenského projektu. Dodavatel na základě podkladů od GP a vlastního měření skutečného provedení prostor zhotoví dílenskou dokumentaci, kterou předloží ke kontrole GP. Uchazeč je povinen překontrolovat výpočty výměr a projektovou dokumentaci.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</si>
  <si>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</si>
  <si>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</si>
  <si>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</si>
  <si>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</si>
  <si>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</si>
  <si>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</si>
  <si>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</si>
  <si>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</si>
  <si>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</si>
  <si>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</si>
  <si>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</si>
  <si>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</si>
  <si>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</si>
  <si>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</si>
  <si>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</si>
  <si>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</si>
  <si>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</si>
  <si>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</si>
  <si>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</si>
  <si>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</si>
  <si>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</si>
  <si>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</si>
  <si>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</si>
  <si>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</si>
  <si>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</si>
  <si>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</si>
  <si>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</si>
  <si>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</si>
  <si>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</si>
  <si>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</si>
  <si>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</si>
  <si>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</si>
  <si>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</si>
  <si>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</si>
  <si>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</si>
  <si>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</si>
  <si>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</si>
  <si>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</si>
  <si>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</si>
  <si>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</si>
  <si>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</si>
  <si>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</si>
  <si>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</si>
  <si>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{dd4c3b2a-ef6f-4b16-b4ad-ec50b45dbadd}</t>
  </si>
  <si>
    <t>2</t>
  </si>
  <si>
    <t>ON</t>
  </si>
  <si>
    <t>Ostatní náklady</t>
  </si>
  <si>
    <t>{ee11ba43-ddf6-431e-9e1d-f37d0f242d9c}</t>
  </si>
  <si>
    <t>SO-02</t>
  </si>
  <si>
    <t>Areál - dopravní napojení, komunikace a zpevněné plochy</t>
  </si>
  <si>
    <t>{fadadc2b-010c-43b7-bfd3-3d7460d4e7d8}</t>
  </si>
  <si>
    <t>SO-03</t>
  </si>
  <si>
    <t>Systém likvidace dešťových vod vč. napojení na dešťovou kanalizaci</t>
  </si>
  <si>
    <t>{0fbda6cb-6235-4139-a6bd-56afd67af2e1}</t>
  </si>
  <si>
    <t>SO-04</t>
  </si>
  <si>
    <t>Řad/přípojka - kanalizace splašková</t>
  </si>
  <si>
    <t>{22c4ab41-18d7-4ae9-a330-5d59c2ec652b}</t>
  </si>
  <si>
    <t>SO-05</t>
  </si>
  <si>
    <t>Řad/přípojka - vodovod</t>
  </si>
  <si>
    <t>{f458fa8f-a610-43b4-bbaa-05c9f7168fda}</t>
  </si>
  <si>
    <t>SO-06</t>
  </si>
  <si>
    <t>Přípojka - teplovod</t>
  </si>
  <si>
    <t>{5051dcf1-357f-4d69-bbc8-ba9f3bc8bfcd}</t>
  </si>
  <si>
    <t>SO-07</t>
  </si>
  <si>
    <t>Areálové rozvody elektrické energie</t>
  </si>
  <si>
    <t>{008f6c87-07b9-4f9b-9e3d-211aea7893e4}</t>
  </si>
  <si>
    <t>SO-09</t>
  </si>
  <si>
    <t>Veřejné osvětlení</t>
  </si>
  <si>
    <t>{c6e36ae8-39aa-4203-92fa-49a41778f226}</t>
  </si>
  <si>
    <t>SO-10</t>
  </si>
  <si>
    <t>Sadové úpravy</t>
  </si>
  <si>
    <t>{78bc1267-c614-4519-99fe-0d9b124dae92}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</si>
  <si>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</si>
  <si>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</si>
  <si>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</si>
  <si>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</si>
  <si>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</si>
  <si>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</si>
  <si>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</si>
  <si>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>HSV - HSV</t>
  </si>
  <si>
    <t xml:space="preserve">    800 - Vedlejší rozpočtové náklady (NUS)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</si>
  <si>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</si>
  <si>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</si>
  <si>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</si>
  <si>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</si>
  <si>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</si>
  <si>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</si>
  <si>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</si>
  <si>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</si>
  <si>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</si>
  <si>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</si>
  <si>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</si>
  <si>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</si>
  <si>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</si>
  <si>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</si>
  <si>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</si>
  <si>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800</t>
  </si>
  <si>
    <t>Vedlejší rozpočtové náklady (NUS)</t>
  </si>
  <si>
    <t>K</t>
  </si>
  <si>
    <t>030001000</t>
  </si>
  <si>
    <t>Zařízení staveniště</t>
  </si>
  <si>
    <t>soubor</t>
  </si>
  <si>
    <t>CS ÚRS 2024 02</t>
  </si>
  <si>
    <t>4</t>
  </si>
  <si>
    <t>Online PSC</t>
  </si>
  <si>
    <t>https://podminky.urs.cz/item/CS_URS_2024_02/030001000</t>
  </si>
  <si>
    <t>060001000</t>
  </si>
  <si>
    <t>Územní vlivy</t>
  </si>
  <si>
    <t>https://podminky.urs.cz/item/CS_URS_2024_02/060001000</t>
  </si>
  <si>
    <t>3</t>
  </si>
  <si>
    <t>070001000</t>
  </si>
  <si>
    <t>Provozní vlivy</t>
  </si>
  <si>
    <t>6</t>
  </si>
  <si>
    <t>https://podminky.urs.cz/item/CS_URS_2024_02/070001000</t>
  </si>
  <si>
    <t>ON - Ostatní náklady</t>
  </si>
  <si>
    <t>HSV - Ostatní náklady</t>
  </si>
  <si>
    <t xml:space="preserve">    800 - Ostatní náklady</t>
  </si>
  <si>
    <t>800100100</t>
  </si>
  <si>
    <t>Zajištění dopravně inženýrského rozhodnutí</t>
  </si>
  <si>
    <t>R-položka</t>
  </si>
  <si>
    <t>VV</t>
  </si>
  <si>
    <t>Součet</t>
  </si>
  <si>
    <t>800100200</t>
  </si>
  <si>
    <t>DSPS včetně geodetického zaměření</t>
  </si>
  <si>
    <t>800100300</t>
  </si>
  <si>
    <t>Vytyčení sítí</t>
  </si>
  <si>
    <t>800100400</t>
  </si>
  <si>
    <t>Náklady na doplnění detailů RPD</t>
  </si>
  <si>
    <t>8</t>
  </si>
  <si>
    <t>SO-02 - Areál - dopravní napojení, komunikace a zpevněné plochy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</si>
  <si>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</si>
  <si>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</si>
  <si>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</si>
  <si>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</si>
  <si>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práce-bourání</t>
  </si>
  <si>
    <t xml:space="preserve">    998 - Přesun hmot</t>
  </si>
  <si>
    <t xml:space="preserve">    VRN9 - Ostatní náklady</t>
  </si>
  <si>
    <t>Práce a dodávky HSV</t>
  </si>
  <si>
    <t>Zemní práce</t>
  </si>
  <si>
    <t>113154112-1</t>
  </si>
  <si>
    <t>Frézování živičného podkladu nebo krytu s naložením na dopravní prostředek plochy do 500 m2 bez překážek v trase pruhu šířky do 0,5 m, tloušťky vrstvy 40 mm vč. likvidace frézované</t>
  </si>
  <si>
    <t>m2</t>
  </si>
  <si>
    <t>P</t>
  </si>
  <si>
    <t>Poznámka k položce:_x000d_
"Napojení vozovky na stávající stav (u obrubníku) povrch - položka včetně odvozu a likvidace frézované dle dispozic zhotovitele"</t>
  </si>
  <si>
    <t xml:space="preserve">"frézování š. 0,5m"  32</t>
  </si>
  <si>
    <t xml:space="preserve">"frézování š. 0,25m"  16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</si>
  <si>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</si>
  <si>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</si>
  <si>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</si>
  <si>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Poznámka k položce:_x000d_
"předpoklad přemístění materiálu do 250m a následné použití v rámci sadových úprav, o využití rozhodne geolog"</t>
  </si>
  <si>
    <t xml:space="preserve">"sejmutí  v místě budoucích komunikací a zpevněných ploch tl. cca 0,3m (dle místních podmínek)"  200*0,3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</si>
  <si>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</si>
  <si>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</si>
  <si>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 xml:space="preserve">"zemní práce - výkop"  400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</si>
  <si>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</si>
  <si>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</si>
  <si>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Poznámka k položce:_x000d_
"lepivost 50%"</t>
  </si>
  <si>
    <t>5</t>
  </si>
  <si>
    <t>122202203</t>
  </si>
  <si>
    <t>Odkopávky a prokopávky nezapažené pro silnice s přemístěním výkopku v příčných profilech na vzdálenost do 15 m nebo s naložením na dopravní prostředek v hornině tř. 3 přes 1 000 do 5 000 m3</t>
  </si>
  <si>
    <t>10</t>
  </si>
  <si>
    <t>Poznámka k položce:_x000d_
"položka čerpána pouze se souhlasem investora, podle výsledků zatěžovacích zkoušek na základě doporučení geologa"</t>
  </si>
  <si>
    <t xml:space="preserve">"zemní práce - případná sanace silniční pláně - aktivní zóna"  4340*0,5</t>
  </si>
  <si>
    <t>122202209-1</t>
  </si>
  <si>
    <t>Poznámka k položce:_x000d_
"položka čerpána pouze se souhlasem investora, podle výsledků zatěžovacích zkoušek na základě doporučení geologa"; "lepivost 50%"</t>
  </si>
  <si>
    <t>7</t>
  </si>
  <si>
    <t>162701105-1</t>
  </si>
  <si>
    <t>Vodorovné přemístění výkopku/sypaniny z horniny tř. 1 až 4 na skládku dle dodavatele stavby včetně uložení</t>
  </si>
  <si>
    <t>14</t>
  </si>
  <si>
    <t>162701105-2</t>
  </si>
  <si>
    <t>16</t>
  </si>
  <si>
    <t>9</t>
  </si>
  <si>
    <t>171102111</t>
  </si>
  <si>
    <t>Uložení sypaniny do zhutněných násypů pro dálnice a letiště s rozprostřením sypaniny ve vrstvách, s hrubým urovnáním a uzavřením povrchu násypu z hornin nesoudržných sypkých v aktivní zóně</t>
  </si>
  <si>
    <t>18</t>
  </si>
  <si>
    <t xml:space="preserve">"materiál vhodný do aktivní zóny a do násypů tl. 500 mm, vč. separ. geotextilie pro oddělení sanační vrstvy od podložních a bočních zemin"  4340*0,5</t>
  </si>
  <si>
    <t>M</t>
  </si>
  <si>
    <t>583312010-1</t>
  </si>
  <si>
    <t>štěrkopísek netříděný stabilizační zemina</t>
  </si>
  <si>
    <t>t</t>
  </si>
  <si>
    <t>20</t>
  </si>
  <si>
    <t>11</t>
  </si>
  <si>
    <t>171102112</t>
  </si>
  <si>
    <t>Uložení sypaniny do zhutněných násypů pro dálnice a letiště s rozprostřením sypaniny ve vrstvách, s hrubým urovnáním a uzavřením povrchu násypu z hornin nesoudržných sypkých mimo aktivní zónu</t>
  </si>
  <si>
    <t>22</t>
  </si>
  <si>
    <t xml:space="preserve">"zemní práce - násyp"  590</t>
  </si>
  <si>
    <t>583312010</t>
  </si>
  <si>
    <t>24</t>
  </si>
  <si>
    <t xml:space="preserve">"zemní práce - násyp"  590*2,1</t>
  </si>
  <si>
    <t>13</t>
  </si>
  <si>
    <t>171201211</t>
  </si>
  <si>
    <t>Uložení sypaniny poplatek za uložení sypaniny na skládce (skládkovné)</t>
  </si>
  <si>
    <t>26</t>
  </si>
  <si>
    <t>171201211-1</t>
  </si>
  <si>
    <t>28</t>
  </si>
  <si>
    <t xml:space="preserve">"zemní práce - případná sanace silniční pláně - aktivní zóna"  4340*0,5*1,8</t>
  </si>
  <si>
    <t>15</t>
  </si>
  <si>
    <t>181202305-1</t>
  </si>
  <si>
    <t>Úprava pláně na stavbách dálnic na násypech se zhutněním Edef,2=45 MPa</t>
  </si>
  <si>
    <t>30</t>
  </si>
  <si>
    <t xml:space="preserve">"Plocha vozovky a příčných prahů s krytem živičným (D1-N-2, TDZ V)"  1770</t>
  </si>
  <si>
    <t xml:space="preserve">"Parkovací stání s krytem dlážděným cementobetonovou dlažbou a konstrukcí ve složení (D2-D-1, TDZ VI)"  870</t>
  </si>
  <si>
    <t xml:space="preserve">"Vodorovné značení v parkovacím stání s krytem dlážděným cementobetonovou dlažbou (D2-D-1, TDZ VI)"  50</t>
  </si>
  <si>
    <t xml:space="preserve">"Komunikace pro pěší s krytem dlážděným cementobetonovou skladebnou dlažbou (D2-D-1, TDZ CH)"  1623</t>
  </si>
  <si>
    <t>"Reliéfní cementobetonová dlažba (D2-D-1, TDZ CH)" 40</t>
  </si>
  <si>
    <t>"Umělá vodící linie (drážky) s konstrukcí ve složení (D2-D-1, TDZ CH)" 7</t>
  </si>
  <si>
    <t>Zakládání</t>
  </si>
  <si>
    <t>212755214-1</t>
  </si>
  <si>
    <t>Podélná štěrková drenáž včetně trubky PVC DN100 a geotextilie, osazení a dodávka, vč. napojení a potřebných zemních prací - kompletní provedení</t>
  </si>
  <si>
    <t>m</t>
  </si>
  <si>
    <t>32</t>
  </si>
  <si>
    <t xml:space="preserve">"podélná štěrková drenáž včetně trubky PVC DN100 a geotextilie, osazení a dodávka, vč. napojení a potřebných zemních prací"  505</t>
  </si>
  <si>
    <t>Komunikace</t>
  </si>
  <si>
    <t>17</t>
  </si>
  <si>
    <t>564851111</t>
  </si>
  <si>
    <t>Podklad ze štěrkodrti ŠD 0/32 s rozprostřením a zhutněním, po zhutnění tl. 150 mm</t>
  </si>
  <si>
    <t>34</t>
  </si>
  <si>
    <t>https://podminky.urs.cz/item/CS_URS_2024_02/564851111</t>
  </si>
  <si>
    <t xml:space="preserve">"Plocha vozovky a příčných prahů s krytem živičným (D1-N-2, TDZ V) ŠDA fr. 0/63"  2*1790</t>
  </si>
  <si>
    <t xml:space="preserve">"Komunikace pro pěší s krytem dlážděným cementobetonovou skladebnou dlažbou (D2-D-1, TDZ CH) min. ŠDB fr. 0/63"  1480</t>
  </si>
  <si>
    <t>"Reliéfní cementobetonová dlažba (D2-D-1, TDZ CH), min. ŠDB fr. 0/63" 33</t>
  </si>
  <si>
    <t>"Umělá vodící linie (drážky) (D2-D-1, TDZ CH), min. ŠDB fr. 0/63" 7</t>
  </si>
  <si>
    <t>564861111</t>
  </si>
  <si>
    <t>Podklad ze štěrkodrti ŠD s rozprostřením a zhutněním, po zhutnění tl. 200 mm</t>
  </si>
  <si>
    <t>36</t>
  </si>
  <si>
    <t>https://podminky.urs.cz/item/CS_URS_2024_02/564861111</t>
  </si>
  <si>
    <t>19</t>
  </si>
  <si>
    <t>565155121</t>
  </si>
  <si>
    <t>Asfaltový beton vrstva podkladní ACP 16 (obalované kamenivo střednězrnné - OKS) s rozprostřením a zhutněním v pruhu šířky přes 3 m, po zhutnění tl. 70 mm</t>
  </si>
  <si>
    <t>38</t>
  </si>
  <si>
    <t>https://podminky.urs.cz/item/CS_URS_2024_02/565155121</t>
  </si>
  <si>
    <t xml:space="preserve">"Plocha vozovky a příčných prahů s krytem živičným (D1-N-2, TDZ V), ACP 16+"  1790</t>
  </si>
  <si>
    <t>573111112</t>
  </si>
  <si>
    <t>Postřik infiltrační PI z asfaltu silničního s posypem kamenivem, v množství 1,00 kg/m2</t>
  </si>
  <si>
    <t>40</t>
  </si>
  <si>
    <t>https://podminky.urs.cz/item/CS_URS_2024_02/573111112</t>
  </si>
  <si>
    <t xml:space="preserve">"Plocha vozovky a příčných prahů s krytem živičným a konstrukcí ve složení (D1-N-2, TDZ V), PI, A"  1790</t>
  </si>
  <si>
    <t>573231106</t>
  </si>
  <si>
    <t>Postřik spojovací PS bez posypu kamenivem ze silniční emulze, v množství do 0,30 kg/m2</t>
  </si>
  <si>
    <t>42</t>
  </si>
  <si>
    <t>https://podminky.urs.cz/item/CS_URS_2024_02/573231106</t>
  </si>
  <si>
    <t xml:space="preserve">"Plocha vozovky a příčných prahů s krytem živičným (D1-N-2, TDZ V), PS, E 0,2 kg/m2"  2*1790</t>
  </si>
  <si>
    <t>577134121</t>
  </si>
  <si>
    <t>Asfaltový beton vrstva obrusná ACO 11 (ABS) s rozprostřením a se zhutněním z nemodifikovaného asfaltu v pruhu šířky přes 3 m tř. I, po zhutnění tl. 40 mm</t>
  </si>
  <si>
    <t>44</t>
  </si>
  <si>
    <t>https://podminky.urs.cz/item/CS_URS_2024_02/577134121</t>
  </si>
  <si>
    <t xml:space="preserve">"Plocha vozovky a příčných prahů s krytem živičným (D1-N-2, TDZ V), ACO 11"  1790</t>
  </si>
  <si>
    <t>23</t>
  </si>
  <si>
    <t>578143113-1</t>
  </si>
  <si>
    <t>Litý asfalt MA 11 (LAS) s rozprostřením z nemodifikovaného asfaltu v pruhu šířky do 3 m tl. 40 mm vč. ošetření ložné spáry spojovacím postřikem a zalitím příčné spáry živičnou emulzí a zasypáním křemičitým pískem</t>
  </si>
  <si>
    <t>46</t>
  </si>
  <si>
    <t>Poznámka k položce:_x000d_
"Napojení vozovky na stávající stav (u obrubníku) povrch"</t>
  </si>
  <si>
    <t xml:space="preserve">"MA 11 II š. 0,5m"  32</t>
  </si>
  <si>
    <t xml:space="preserve">"MA 11 II š. 0,25m"  16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</si>
  <si>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</si>
  <si>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</si>
  <si>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48</t>
  </si>
  <si>
    <t>https://podminky.urs.cz/item/CS_URS_2024_02/596211110</t>
  </si>
  <si>
    <t xml:space="preserve">"DL I pro nevidomé 60mm, L 30mm"  33</t>
  </si>
  <si>
    <t>"Umělá vodící linie (drážky) (D2-D-1, TDZ CH)"</t>
  </si>
  <si>
    <t>"DL I umělá vodící linie 60 mm, L 30 mm" 7</t>
  </si>
  <si>
    <t>25</t>
  </si>
  <si>
    <t>592453090-1</t>
  </si>
  <si>
    <t>dlažba skladebná betonová základní pro nevidomé tl. 60 mm barevná</t>
  </si>
  <si>
    <t>50</t>
  </si>
  <si>
    <t xml:space="preserve">"Reliéfní cementobetonová dlažba (D2-D-1, TDZ CH), DL I pro nevidomé 60mm, L 30 mm"  33*1,03</t>
  </si>
  <si>
    <t>592453090-2</t>
  </si>
  <si>
    <t>dlažba skladebná beonová základní vodící linie tl. 60 mm barevná</t>
  </si>
  <si>
    <t>52</t>
  </si>
  <si>
    <t xml:space="preserve">"Umělá vodící linie (drážky) (D2-D-1, TDZ CH), DL I pro nevidomé 60mm, L 30 mm"  7*1,03</t>
  </si>
  <si>
    <t>27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</si>
  <si>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</si>
  <si>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</si>
  <si>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54</t>
  </si>
  <si>
    <t>https://podminky.urs.cz/item/CS_URS_2024_02/596211113</t>
  </si>
  <si>
    <t>"Komunikace pro pěší s krytem dlážděným cementobetonovou skladebnou dlažbou (D2-D-1, TDZ CH)"</t>
  </si>
  <si>
    <t>"DL I 60 mm, L 30 mm" 1480</t>
  </si>
  <si>
    <t>592453080</t>
  </si>
  <si>
    <t>dlažba skladebná betonová základní tl. 60 mm přírodní</t>
  </si>
  <si>
    <t>56</t>
  </si>
  <si>
    <t xml:space="preserve">"DL I 60mm, L 30mm"  1480*1,01</t>
  </si>
  <si>
    <t>29</t>
  </si>
  <si>
    <t>596211210</t>
  </si>
  <si>
    <t>Kladení dlažby z betonovýc zámkových dlaždic komunikací pro pěší s ložem z kameniva těženého nebo drceného tl. 40 mm, s vyplněním spár s dvojitým hutněním, vibrováním a se smetením přebytečného materiálu na krajnici tl. 80 mm skupiny A, pro plochy do 50 m2</t>
  </si>
  <si>
    <t>58</t>
  </si>
  <si>
    <t>https://podminky.urs.cz/item/CS_URS_2024_02/596211210</t>
  </si>
  <si>
    <t xml:space="preserve">"DL I 80mm 100/100 světlá bez fazety, L 40mm"  50</t>
  </si>
  <si>
    <t>592453110-1</t>
  </si>
  <si>
    <t>dlažba skladebná betonová základní tl. 80 mm, 100/100</t>
  </si>
  <si>
    <t>60</t>
  </si>
  <si>
    <t xml:space="preserve">"DL I 80mm 100/100 (světlá bez fazety), L 40mm"  50*1,03</t>
  </si>
  <si>
    <t>31</t>
  </si>
  <si>
    <t>596211213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</si>
  <si>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přes 300 m2</t>
  </si>
  <si>
    <t>62</t>
  </si>
  <si>
    <t>https://podminky.urs.cz/item/CS_URS_2024_02/596211213</t>
  </si>
  <si>
    <t xml:space="preserve">"DL I 80mm 200/200 světlá bez fazety, L 40mm"  980</t>
  </si>
  <si>
    <t>592453110-2</t>
  </si>
  <si>
    <t>dlažba skladebná betonová základní tl. 80 mm, 200/200</t>
  </si>
  <si>
    <t>64</t>
  </si>
  <si>
    <t xml:space="preserve">"DL I 80mm 200/200 (světlá bez fazety), L 40mm"  980*1,01</t>
  </si>
  <si>
    <t>Ostatní konstrukce a práce-bourání</t>
  </si>
  <si>
    <t>33</t>
  </si>
  <si>
    <t>914111111</t>
  </si>
  <si>
    <t>Montáž svislé dopravní značky velikosti do 1 m2 objímkami na sloupky nebo konzoly</t>
  </si>
  <si>
    <t>kus</t>
  </si>
  <si>
    <t>66</t>
  </si>
  <si>
    <t>https://podminky.urs.cz/item/CS_URS_2024_02/914111111</t>
  </si>
  <si>
    <t xml:space="preserve">"Dodávka+osazení svislých značek, retroreflexní fólie tř.2, velikost základní, hliníkový rámeček s dvojitým ohybem"  14</t>
  </si>
  <si>
    <t>404441130</t>
  </si>
  <si>
    <t>značka dopravní svislá, základní velikost, svislé dopravní značky budou provedeny v retroreflexní úpravě, jejich lícová strana bude pokryta retroreflexní fólií, která musí splňovat vlastnosti min. třídy R2 světelně technických vlastností, podkladové tabule svislých dopravních značek budou provedeny z hliníkového materiálu s rámečkem s dvojitým ohybem okraje po celém obvodu včetně rohů</t>
  </si>
  <si>
    <t>68</t>
  </si>
  <si>
    <t>35</t>
  </si>
  <si>
    <t>914111121</t>
  </si>
  <si>
    <t>Montáž svislé dopravní značky základní velikosti do 2 m2 objímkami na sloupky nebo konzoly</t>
  </si>
  <si>
    <t>70</t>
  </si>
  <si>
    <t>https://podminky.urs.cz/item/CS_URS_2024_02/914111121</t>
  </si>
  <si>
    <t xml:space="preserve">"Dodávka+osazení svislých značek, retroreflexní fólie tř.2, velkoformátové, hliníkový rámeček s dvojitým ohybem"  2</t>
  </si>
  <si>
    <t>404442720</t>
  </si>
  <si>
    <t>značka dopravní svislá, velkoformátová, svislé dopravní značky budou provedeny v retroreflexní úpravě, jejich lícová strana bude pokryta retroreflexní fólií, která musí splňovat vlastnosti min. třídy R2 světelně technických vlastností, podkladové tabule svislých dopravních značek budou provedeny z hliníkového materiálu s rámečkem s dvojitým ohybem okraje po celém obvodu včetně rohů</t>
  </si>
  <si>
    <t>72</t>
  </si>
  <si>
    <t>37</t>
  </si>
  <si>
    <t>914511111</t>
  </si>
  <si>
    <t>Montáž sloupku dopravních značek délky do 3,5 m do betonového základu 400x400x800 mm z C6/20</t>
  </si>
  <si>
    <t>74</t>
  </si>
  <si>
    <t>https://podminky.urs.cz/item/CS_URS_2024_02/914511111</t>
  </si>
  <si>
    <t xml:space="preserve">"sloupek ocel. pozink prům. 70mm, betonový základ 0,4x0,4x0,8 z C16/20-XF2"  11</t>
  </si>
  <si>
    <t>404452300</t>
  </si>
  <si>
    <t>Výrobky a tabule orientační pro návěstí a zabezpečovací zařízení silniční značky dopravní svislé sloupky Zn 70 - 350 včetně povrchové úpravy - pozink</t>
  </si>
  <si>
    <t>76</t>
  </si>
  <si>
    <t>39</t>
  </si>
  <si>
    <t>915131111</t>
  </si>
  <si>
    <t>Vodorovné dopravní značení stříkané barvou přechody pro chodce, šipky, symboly bílé základní</t>
  </si>
  <si>
    <t>78</t>
  </si>
  <si>
    <t>https://podminky.urs.cz/item/CS_URS_2024_02/915131111</t>
  </si>
  <si>
    <t>Poznámka k položce:_x000d_
"Vodorovné dopravní značení (provedené ve 2 etapách - na čerstvý asfalt v barvě, po stabilizaci asf. povrchu ve dvousložkovém plastu)"</t>
  </si>
  <si>
    <t xml:space="preserve">"VDZ, 1. fáze barva"  15</t>
  </si>
  <si>
    <t>915231112</t>
  </si>
  <si>
    <t>Vodorovné dopravní značení stříkaným plastem přechody pro chodce, šipky, symboly nápisy bílé retroreflexní</t>
  </si>
  <si>
    <t>80</t>
  </si>
  <si>
    <t>https://podminky.urs.cz/item/CS_URS_2024_02/915231112</t>
  </si>
  <si>
    <t xml:space="preserve">"VDZ, 2. fáze plast"  15</t>
  </si>
  <si>
    <t>41</t>
  </si>
  <si>
    <t>915621111</t>
  </si>
  <si>
    <t>Předznačení pro vodorovné značení stříkané barvou nebo prováděné z nátěrových hmot plošné šipky, symboly, nápisy</t>
  </si>
  <si>
    <t>82</t>
  </si>
  <si>
    <t>https://podminky.urs.cz/item/CS_URS_2024_02/915621111</t>
  </si>
  <si>
    <t>"VDZ, 1. fáze" 15</t>
  </si>
  <si>
    <t>916241213</t>
  </si>
  <si>
    <t>Osazení obrubníku kamenného se zřízením lože, s vyplněním a zatřením spár cementovou maltou stojatého s boční opěrou z betonu prostého tř. C12/15, do lože z betonu prostého téže značky</t>
  </si>
  <si>
    <t>84</t>
  </si>
  <si>
    <t>https://podminky.urs.cz/item/CS_URS_2024_02/916241213</t>
  </si>
  <si>
    <t xml:space="preserve">"silniční obrubník OP3 do betonového lože s opěrou, přímé a obloukové prvky"  675</t>
  </si>
  <si>
    <t xml:space="preserve">"silniční obrubník OP6 do betonového lože s opěrou, přímé a obloukové prvky"  40</t>
  </si>
  <si>
    <t>43</t>
  </si>
  <si>
    <t>583803350-1</t>
  </si>
  <si>
    <t>obrubník kamenný, přímé a obloukové prvky, žula, OP3 25/20</t>
  </si>
  <si>
    <t>86</t>
  </si>
  <si>
    <t>583803750-1</t>
  </si>
  <si>
    <t>obrubník kamenný, přímé a obloukové prvky, žula, OP5 15x25</t>
  </si>
  <si>
    <t>88</t>
  </si>
  <si>
    <t>45</t>
  </si>
  <si>
    <t>916331112</t>
  </si>
  <si>
    <t>Osazení zahradního obrubníku betonového s ložem tl. od 50 do 100 mm z betonu prostého tř. C 12/15 s boční opěrou z betonu prostého tř. C 12/15</t>
  </si>
  <si>
    <t>90</t>
  </si>
  <si>
    <t>https://podminky.urs.cz/item/CS_URS_2024_02/916331112</t>
  </si>
  <si>
    <t xml:space="preserve">"záhonový obrubník Best Parkan 50/200 mm do betonového lože s opěrou, přímé a obloukové prvky"  575</t>
  </si>
  <si>
    <t>592175120</t>
  </si>
  <si>
    <t>obrubník parkový betonový přírodníI 50x5x20 cm</t>
  </si>
  <si>
    <t>92</t>
  </si>
  <si>
    <t xml:space="preserve">"záhonový obrubník Best Parkan 50/200 mm do betonového lože s opěrou, přímé a obloukové prvky"  2*575</t>
  </si>
  <si>
    <t>47</t>
  </si>
  <si>
    <t>919726123</t>
  </si>
  <si>
    <t>Geotextilie netkaná pro ochranu, separaci nebo filtraci měrná hmotnost přes 300 do 500 g/m2</t>
  </si>
  <si>
    <t>94</t>
  </si>
  <si>
    <t>https://podminky.urs.cz/item/CS_URS_2024_02/919726123</t>
  </si>
  <si>
    <t>935113111-1</t>
  </si>
  <si>
    <t>Odvodňovací žlab z polymerbetonu, světlá šířka 100 mm, stavební šířka 150 mm, D400, osazení a dodávka, včetně betonové opěry, napojení a potřebných zemních prací - kompletní provedení</t>
  </si>
  <si>
    <t>96</t>
  </si>
  <si>
    <t xml:space="preserve">"odvodňovací žlab z polymerbetonu, D400, včetně betonové opěry, napojení a potřebných zemních prací"  183</t>
  </si>
  <si>
    <t>49</t>
  </si>
  <si>
    <t>935932620-1</t>
  </si>
  <si>
    <t>Uliční vpusť s bočním vtokem (obrubníková) kompletní, prebrikovaná, osazení a dodávka, včetně napojení a potřebných zemních prací - kompletní provedení</t>
  </si>
  <si>
    <t>98</t>
  </si>
  <si>
    <t xml:space="preserve">"uliční vpust kompletní, prebrikovaná, osazení a dodávka, včetně napojení a potřebných zemních prací"  9</t>
  </si>
  <si>
    <t>998</t>
  </si>
  <si>
    <t>Přesun hmot</t>
  </si>
  <si>
    <t>998223011</t>
  </si>
  <si>
    <t>Přesun hmot pro pozemní komunikace s krytem dlážděným dopravní vzdálenost do 200 m jakékoliv délky objektu</t>
  </si>
  <si>
    <t>100</t>
  </si>
  <si>
    <t>https://podminky.urs.cz/item/CS_URS_2024_02/998223011</t>
  </si>
  <si>
    <t>VRN9</t>
  </si>
  <si>
    <t>51</t>
  </si>
  <si>
    <t>090001000</t>
  </si>
  <si>
    <t>Základní rozdělení průvodních činností a nákladů ostatní náklady - Vedlejší rozpočtové náklady</t>
  </si>
  <si>
    <t>kpl</t>
  </si>
  <si>
    <t>102</t>
  </si>
  <si>
    <t xml:space="preserve">"VRN - 3,5% z celkových stavebních nákladů SO 02"  1</t>
  </si>
  <si>
    <t>SO-03 - Systém likvidace dešťových vod vč. napojení na dešťovou kanalizaci</t>
  </si>
  <si>
    <t xml:space="preserve">    4 - Vodorovné konstrukce</t>
  </si>
  <si>
    <t xml:space="preserve">    8 - Trubní vedení</t>
  </si>
  <si>
    <t xml:space="preserve">    99 - Přesun hmot</t>
  </si>
  <si>
    <t xml:space="preserve">    997 - Přesun sutě</t>
  </si>
  <si>
    <t>113107032</t>
  </si>
  <si>
    <t>Odstranění podkladu plochy do 15 m2 z betonu prostého tl 300 mm při překopech inž sítí</t>
  </si>
  <si>
    <t>https://podminky.urs.cz/item/CS_URS_2024_02/113107032</t>
  </si>
  <si>
    <t>2 "přípojka UV9, výkaz výměr"</t>
  </si>
  <si>
    <t>113107042</t>
  </si>
  <si>
    <t>Odstranění podkladu plochy do 15 m2 živičných tl 100 mm při překopech inž sítí</t>
  </si>
  <si>
    <t>https://podminky.urs.cz/item/CS_URS_2024_02/113107042</t>
  </si>
  <si>
    <t>115101201</t>
  </si>
  <si>
    <t>Čerpání vody na dopravní výšku do 10 m průměrný přítok do 500 l/min</t>
  </si>
  <si>
    <t>hod</t>
  </si>
  <si>
    <t>https://podminky.urs.cz/item/CS_URS_2024_02/115101201</t>
  </si>
  <si>
    <t>80 "šachta regulátoru, PD"</t>
  </si>
  <si>
    <t>115101301</t>
  </si>
  <si>
    <t>Pohotovost čerpací soupravy pro dopravní výšku do 10 m přítok do 500 l/min</t>
  </si>
  <si>
    <t>den</t>
  </si>
  <si>
    <t>https://podminky.urs.cz/item/CS_URS_2024_02/115101301</t>
  </si>
  <si>
    <t>10 "šachta regulátoru, PD"</t>
  </si>
  <si>
    <t>119001401</t>
  </si>
  <si>
    <t>Dočasné zajištění potrubí ocelového nebo litinového DN do 200</t>
  </si>
  <si>
    <t>https://podminky.urs.cz/item/CS_URS_2024_02/119001401</t>
  </si>
  <si>
    <t>3,2 "stoka, výkaz výměr"</t>
  </si>
  <si>
    <t>5 "přípojky, výkaz výměr"</t>
  </si>
  <si>
    <t>119001421</t>
  </si>
  <si>
    <t>Dočasné zajištění kabelů a kabelových tratí ze 3 volně ložených kabelů</t>
  </si>
  <si>
    <t>https://podminky.urs.cz/item/CS_URS_2024_02/119001421</t>
  </si>
  <si>
    <t>6,4 "stoka, výkaz výměr"</t>
  </si>
  <si>
    <t>130001101</t>
  </si>
  <si>
    <t>Příplatek za ztížení vykopávky v blízkosti podzemního vedení</t>
  </si>
  <si>
    <t>30,72 "stoka, výkaz výměr"</t>
  </si>
  <si>
    <t>10 "přípojky, výkaz výměr"</t>
  </si>
  <si>
    <t>131201101</t>
  </si>
  <si>
    <t>Hloubení jam nezapažených v hornině tř. 3 objemu do 100 m3</t>
  </si>
  <si>
    <t>42,67*0,5 "šachta regulátoru, výkaz výměr"</t>
  </si>
  <si>
    <t>131201109</t>
  </si>
  <si>
    <t>Příplatek za lepivost u hloubení jam nezapažených v hornině tř. 3</t>
  </si>
  <si>
    <t>42,67*0,5*0,5 "šachta regulátoru, výkaz výměr"</t>
  </si>
  <si>
    <t>131301101</t>
  </si>
  <si>
    <t>Hloubení jam nezapažených v hornině tř. 4 objemu do 100 m3</t>
  </si>
  <si>
    <t>131301109</t>
  </si>
  <si>
    <t>Příplatek za lepivost u hloubení jam nezapažených v hornině tř. 4</t>
  </si>
  <si>
    <t>132201201</t>
  </si>
  <si>
    <t>Hloubení rýh š do 2000 mm v hornině tř. 3 objemu do 100 m3</t>
  </si>
  <si>
    <t>171,14*0,5 "přípojky, výkaz výměr"</t>
  </si>
  <si>
    <t>132201202</t>
  </si>
  <si>
    <t>Hloubení rýh š do 2000 mm v hornině tř. 3 objemu do 1000 m3</t>
  </si>
  <si>
    <t>290,66*0,5 "stoka, výkaz výměr"</t>
  </si>
  <si>
    <t>132201209</t>
  </si>
  <si>
    <t>Příplatek za lepivost k hloubení rýh š do 2000 mm v hornině tř. 3</t>
  </si>
  <si>
    <t>230,9*0,5</t>
  </si>
  <si>
    <t>132301201</t>
  </si>
  <si>
    <t>Hloubení rýh š do 2000 mm v hornině tř. 4 objemu do 100 m3</t>
  </si>
  <si>
    <t>132301202</t>
  </si>
  <si>
    <t>Hloubení rýh š do 2000 mm v hornině tř. 4 objemu do 1000 m3</t>
  </si>
  <si>
    <t>132301209</t>
  </si>
  <si>
    <t>Příplatek za lepivost k hloubení rýh š do 2000 mm v hornině tř. 4</t>
  </si>
  <si>
    <t>151101101</t>
  </si>
  <si>
    <t>Zřízení příložného pažení a rozepření stěn rýh hl do 2 m</t>
  </si>
  <si>
    <t>https://podminky.urs.cz/item/CS_URS_2024_02/151101101</t>
  </si>
  <si>
    <t>4,27 "přípojky, výkaz výměr"</t>
  </si>
  <si>
    <t>151101111</t>
  </si>
  <si>
    <t>Odstranění příložného pažení a rozepření stěn rýh hl do 2 m</t>
  </si>
  <si>
    <t>https://podminky.urs.cz/item/CS_URS_2024_02/151101111</t>
  </si>
  <si>
    <t>161101101</t>
  </si>
  <si>
    <t>Svislé přemístění výkopku z horniny tř. 1 až 4 hl výkopu do 2,5 m</t>
  </si>
  <si>
    <t>253,09*0,5 "stoka, výkaz výměr"</t>
  </si>
  <si>
    <t>10,96 "přípojky, výkaz výměr"</t>
  </si>
  <si>
    <t>42,67 "šachta regulátoru, výkaz výměr"</t>
  </si>
  <si>
    <t>162301101</t>
  </si>
  <si>
    <t>Vodorovné přemístění do 500 m výkopku/sypaniny z horniny tř. 1 až 4</t>
  </si>
  <si>
    <t>https://podminky.urs.cz/item/CS_URS_2024_02/162301101</t>
  </si>
  <si>
    <t>290,66 "stoka, výkaz výměr"</t>
  </si>
  <si>
    <t>171,14 "přípojky, výkaz výměr"</t>
  </si>
  <si>
    <t>55,96 "zpětný zásyp výkopkem - stoka, výkaz výměr"</t>
  </si>
  <si>
    <t>74,64 "zpětný zásyp výkopkem - přípojky, výkaz výměr"</t>
  </si>
  <si>
    <t>31,15 "zpětný zásyp výkopkem - šachta regulátoru, výkaz výměr"</t>
  </si>
  <si>
    <t>167101101</t>
  </si>
  <si>
    <t>Nakládání výkopku z hornin tř. 1 až 4 do 100 m3</t>
  </si>
  <si>
    <t>https://podminky.urs.cz/item/CS_URS_2024_02/167101101</t>
  </si>
  <si>
    <t>174101101</t>
  </si>
  <si>
    <t>Zásyp jam, šachet rýh nebo kolem objektů sypaninou se zhutněním</t>
  </si>
  <si>
    <t>https://podminky.urs.cz/item/CS_URS_2024_02/174101101</t>
  </si>
  <si>
    <t>55,96 "stoka, výkaz výměr"</t>
  </si>
  <si>
    <t>74,64 "přípojky, výkaz výměr"</t>
  </si>
  <si>
    <t>31,15 "šachta regulátoru, výkaz výměr"</t>
  </si>
  <si>
    <t>175151101</t>
  </si>
  <si>
    <t>Obsypání potrubí strojně sypaninou bez prohození, uloženou do 3 m</t>
  </si>
  <si>
    <t>https://podminky.urs.cz/item/CS_URS_2024_02/175151101</t>
  </si>
  <si>
    <t>93,28 "přípojky, výkaz výměr"</t>
  </si>
  <si>
    <t>583373100</t>
  </si>
  <si>
    <t>štěrkopísek frakce 0-4 třída B</t>
  </si>
  <si>
    <t>93,28*1,89</t>
  </si>
  <si>
    <t>Vodorovné konstrukce</t>
  </si>
  <si>
    <t>451572111</t>
  </si>
  <si>
    <t>Lože pod potrubí otevřený výkop z kameniva drobného těženého</t>
  </si>
  <si>
    <t>https://podminky.urs.cz/item/CS_URS_2024_02/451572111</t>
  </si>
  <si>
    <t>21,02 "přípojky, výkaz výměr"</t>
  </si>
  <si>
    <t>452112111</t>
  </si>
  <si>
    <t>Osazení betonových prstenců nebo rámů v do 100 mm</t>
  </si>
  <si>
    <t>https://podminky.urs.cz/item/CS_URS_2024_02/452112111</t>
  </si>
  <si>
    <t>6 "kanalizační šachty a šachta regulátoru, PD"</t>
  </si>
  <si>
    <t>592241750</t>
  </si>
  <si>
    <t>prstenec betonový vyrovnávací TBW-Q 625/60/120 62,5x6x12 cm</t>
  </si>
  <si>
    <t>592241760</t>
  </si>
  <si>
    <t>prstenec betonový vyrovnávací TBW-Q 625/80/120 62,5x8x12 cm</t>
  </si>
  <si>
    <t>592241770</t>
  </si>
  <si>
    <t>prstenec betonový vyrovnávací TBW-Q 625/100/120 62,5x10x12 cm</t>
  </si>
  <si>
    <t>452112121</t>
  </si>
  <si>
    <t>Osazení betonových prstenců nebo rámů v do 200 mm</t>
  </si>
  <si>
    <t>https://podminky.urs.cz/item/CS_URS_2024_02/452112121</t>
  </si>
  <si>
    <t>3 "kanalizační šachty, PD"</t>
  </si>
  <si>
    <t>592241770R</t>
  </si>
  <si>
    <t>prstenec betonový vyrovnávací TBW-Q 625/120/120 62,5x12x12 cm</t>
  </si>
  <si>
    <t>452311131</t>
  </si>
  <si>
    <t>Podkladní desky z betonu prostého tř. C 12/15 otevřený výkop</t>
  </si>
  <si>
    <t>https://podminky.urs.cz/item/CS_URS_2024_02/452311131</t>
  </si>
  <si>
    <t>37,67 "stoka, výkaz výměr"</t>
  </si>
  <si>
    <t>1,44 "šachta regulátoru, výkaz výměr"</t>
  </si>
  <si>
    <t>565135111</t>
  </si>
  <si>
    <t>Asfaltový beton vrstva podkladní ACP 16 (obalované kamenivo OKS) tl 50 mm š do 3 m</t>
  </si>
  <si>
    <t>https://podminky.urs.cz/item/CS_URS_2024_02/565135111</t>
  </si>
  <si>
    <t>567134111</t>
  </si>
  <si>
    <t>Podklad ze směsi stmelené cementem SC C 20/25 (PB I) tl 200 mm</t>
  </si>
  <si>
    <t>https://podminky.urs.cz/item/CS_URS_2024_02/567134111</t>
  </si>
  <si>
    <t>Postřik živičný infiltrační s posypem z asfaltu množství 1 kg/m2</t>
  </si>
  <si>
    <t>573231111</t>
  </si>
  <si>
    <t>Postřik živičný spojovací ze silniční emulze v množství do 0,7 kg/m2</t>
  </si>
  <si>
    <t>https://podminky.urs.cz/item/CS_URS_2024_02/573231111</t>
  </si>
  <si>
    <t>577144111</t>
  </si>
  <si>
    <t>Asfaltový beton vrstva obrusná ACO 11 (ABS) tř. I tl 50 mm š do 3 m z nemodifikovaného asfaltu</t>
  </si>
  <si>
    <t>https://podminky.urs.cz/item/CS_URS_2024_02/577144111</t>
  </si>
  <si>
    <t>2 "přípojka UV9, PD"</t>
  </si>
  <si>
    <t>594411111</t>
  </si>
  <si>
    <t>Dlažba z lomového kamene s provedením lože z MC</t>
  </si>
  <si>
    <t>2,4*2 "bezpečnostní přeliv z průlehu, PD"</t>
  </si>
  <si>
    <t>594511111</t>
  </si>
  <si>
    <t>Dlažba z lomového kamene s provedením lože z betonu</t>
  </si>
  <si>
    <t>2*2,8*2 "přítok do průlehu, PD"</t>
  </si>
  <si>
    <t>596800100R</t>
  </si>
  <si>
    <t>Dlažba kolem vstupu do šachty regulátoru a šoupátkového poklopu</t>
  </si>
  <si>
    <t>kompl</t>
  </si>
  <si>
    <t>Trubní vedení</t>
  </si>
  <si>
    <t>831372121</t>
  </si>
  <si>
    <t>Montáž potrubí z trub kameninových hrdlových s integrovaným těsněním výkop sklon do 20 % DN 300</t>
  </si>
  <si>
    <t>https://podminky.urs.cz/item/CS_URS_2024_02/831372121</t>
  </si>
  <si>
    <t>32 "stoka, výkaz výměr"</t>
  </si>
  <si>
    <t>597107070</t>
  </si>
  <si>
    <t>trouba kameninová glazovaná DN300mm L2,50m spojovací systém C Třída 240</t>
  </si>
  <si>
    <t>831442121</t>
  </si>
  <si>
    <t>Montáž potrubí z trub kameninových hrdlových s integrovaným těsněním výkop sklon do 20 % DN 600</t>
  </si>
  <si>
    <t>https://podminky.urs.cz/item/CS_URS_2024_02/831442121</t>
  </si>
  <si>
    <t>72,6+56 "stoka, výkaz výměr"</t>
  </si>
  <si>
    <t>597107100</t>
  </si>
  <si>
    <t>trouba kameninová glazovaná DN600mm L2,50m spojovací systém C Třída 160</t>
  </si>
  <si>
    <t>837312221</t>
  </si>
  <si>
    <t>Montáž kameninových tvarovek jednoosých s integrovaným těsněním otevřený výkop DN 150</t>
  </si>
  <si>
    <t>https://podminky.urs.cz/item/CS_URS_2024_02/837312221</t>
  </si>
  <si>
    <t>9 "přípojky, PD"</t>
  </si>
  <si>
    <t>597133400R</t>
  </si>
  <si>
    <t>Přechodový kroužek DN 150</t>
  </si>
  <si>
    <t>837352221</t>
  </si>
  <si>
    <t>Montáž kameninových tvarovek jednoosých s integrovaným těsněním otevřený výkop DN 200</t>
  </si>
  <si>
    <t>https://podminky.urs.cz/item/CS_URS_2024_02/837352221</t>
  </si>
  <si>
    <t>1 "přípojky, PD"</t>
  </si>
  <si>
    <t>597133410R</t>
  </si>
  <si>
    <t>Přechodový kroužek DN 200</t>
  </si>
  <si>
    <t>837371221</t>
  </si>
  <si>
    <t>Montáž kameninových tvarovek odbočných s integrovaným těsněním otevřený výkop DN 300</t>
  </si>
  <si>
    <t>https://podminky.urs.cz/item/CS_URS_2024_02/837371221</t>
  </si>
  <si>
    <t>2 "stoka, PD"</t>
  </si>
  <si>
    <t>597117700</t>
  </si>
  <si>
    <t>odbočka kameninová glazovaná jednoduchá kolmá DN300/150 L50cm spojovací systém C/F tř.160/-</t>
  </si>
  <si>
    <t>837395121R</t>
  </si>
  <si>
    <t>Navrtávka a osazení kolmé odbočky DN 150 (stoka DN 600 beton)</t>
  </si>
  <si>
    <t>104</t>
  </si>
  <si>
    <t>4 "přípojka, kompletní provedení vč. dodání potřebného materiálu, PD"</t>
  </si>
  <si>
    <t>53</t>
  </si>
  <si>
    <t>837395122R</t>
  </si>
  <si>
    <t>Navrtávka a osazení kolmé odbočky DN 150 (stoka DN 500 kamenina)</t>
  </si>
  <si>
    <t>106</t>
  </si>
  <si>
    <t>1 "přípojka, kompletní provedení vč. dodání potřebného materiálu, PD"</t>
  </si>
  <si>
    <t>837395123R</t>
  </si>
  <si>
    <t>Navrtávka a osazení kolmé odbočky DN 150 (stoka DN 500 plast)</t>
  </si>
  <si>
    <t>108</t>
  </si>
  <si>
    <t>5 "přípojka, kompletní provedení vč. dodání potřebného materiálu, PD"</t>
  </si>
  <si>
    <t>55</t>
  </si>
  <si>
    <t>837441221</t>
  </si>
  <si>
    <t>Montáž kameninových tvarovek odbočných s integrovaným těsněním otevřený výkop DN 600</t>
  </si>
  <si>
    <t>110</t>
  </si>
  <si>
    <t>https://podminky.urs.cz/item/CS_URS_2024_02/837441221</t>
  </si>
  <si>
    <t>8 "stoka, PD"</t>
  </si>
  <si>
    <t>597118200</t>
  </si>
  <si>
    <t>odbočka kameninová glazovaná jednoduchá kolmá DN600/150 L100cm spojovací systém C/F tř.160/-</t>
  </si>
  <si>
    <t>112</t>
  </si>
  <si>
    <t>57</t>
  </si>
  <si>
    <t>597118220</t>
  </si>
  <si>
    <t>odbočka kameninová glazovaná jednoduchá kolmá DN600/200 L100cm spojovací systém C/F tř.160/160</t>
  </si>
  <si>
    <t>114</t>
  </si>
  <si>
    <t>871313121</t>
  </si>
  <si>
    <t>Montáž kanalizačního potrubí z PVC těsněné gumovým kroužkem otevřený výkop sklon do 20 % DN 160</t>
  </si>
  <si>
    <t>116</t>
  </si>
  <si>
    <t>https://podminky.urs.cz/item/CS_URS_2024_02/871313121</t>
  </si>
  <si>
    <t>185+0,52 "přípojky, PD"</t>
  </si>
  <si>
    <t>59</t>
  </si>
  <si>
    <t>286114620</t>
  </si>
  <si>
    <t>trubka kanalizace plastová KGEM-160x5000 mm SN8</t>
  </si>
  <si>
    <t>118</t>
  </si>
  <si>
    <t>(185+0,52)/5*1,015</t>
  </si>
  <si>
    <t>871353121</t>
  </si>
  <si>
    <t>Montáž kanalizačního potrubí z PVC těsněné gumovým kroužkem otevřený výkop sklon do 20 % DN 200</t>
  </si>
  <si>
    <t>120</t>
  </si>
  <si>
    <t>https://podminky.urs.cz/item/CS_URS_2024_02/871353121</t>
  </si>
  <si>
    <t>22,6 "přípojky, výkaz výměr"</t>
  </si>
  <si>
    <t>61</t>
  </si>
  <si>
    <t>286114660</t>
  </si>
  <si>
    <t>trubka kanalizace plastová KGEM-200x5000 mm SN8</t>
  </si>
  <si>
    <t>122</t>
  </si>
  <si>
    <t>22,6/5*1,015</t>
  </si>
  <si>
    <t>871363121</t>
  </si>
  <si>
    <t>Montáž kanalizačního potrubí z PVC těsněné gumovým kroužkem otevřený výkop sklon do 20 % DN 250</t>
  </si>
  <si>
    <t>124</t>
  </si>
  <si>
    <t>https://podminky.urs.cz/item/CS_URS_2024_02/871363121</t>
  </si>
  <si>
    <t>2,6 "přípojky, PD"</t>
  </si>
  <si>
    <t>63</t>
  </si>
  <si>
    <t>286113370</t>
  </si>
  <si>
    <t>trubka kanalizace plastová KGEM-250x5000 mm SN8</t>
  </si>
  <si>
    <t>126</t>
  </si>
  <si>
    <t>2,6/5/1,015</t>
  </si>
  <si>
    <t>877315211</t>
  </si>
  <si>
    <t>Montáž tvarovek z tvrdého PVC-systém KG nebo z polypropylenu-systém KG 2000 jednoosé DN 150</t>
  </si>
  <si>
    <t>128</t>
  </si>
  <si>
    <t>https://podminky.urs.cz/item/CS_URS_2024_02/877315211</t>
  </si>
  <si>
    <t>4+14+2 "přípojky, PD"</t>
  </si>
  <si>
    <t>65</t>
  </si>
  <si>
    <t>286113590</t>
  </si>
  <si>
    <t>koleno kanalizace plastové KGB 150x15°</t>
  </si>
  <si>
    <t>130</t>
  </si>
  <si>
    <t>286113610</t>
  </si>
  <si>
    <t>koleno kanalizace plastové KGB 150x45°</t>
  </si>
  <si>
    <t>132</t>
  </si>
  <si>
    <t>67</t>
  </si>
  <si>
    <t>286113620</t>
  </si>
  <si>
    <t>koleno kanalizace plastové KGB 150x67°</t>
  </si>
  <si>
    <t>134</t>
  </si>
  <si>
    <t>877315221</t>
  </si>
  <si>
    <t>Montáž tvarovek z tvrdého PVC-systém KG nebo z polypropylenu-systém KG 2000 dvouosé DN 150</t>
  </si>
  <si>
    <t>136</t>
  </si>
  <si>
    <t>https://podminky.urs.cz/item/CS_URS_2024_02/877315221</t>
  </si>
  <si>
    <t>8 "přípojky, PD"</t>
  </si>
  <si>
    <t>69</t>
  </si>
  <si>
    <t>286113920</t>
  </si>
  <si>
    <t>odbočka kanalizační plastová s hrdlem KGEA-150/150/45°</t>
  </si>
  <si>
    <t>138</t>
  </si>
  <si>
    <t>877315270R</t>
  </si>
  <si>
    <t>Montáž dvorní vpusti DN 200</t>
  </si>
  <si>
    <t>140</t>
  </si>
  <si>
    <t>1 "bezpečnostní přepad, PD"</t>
  </si>
  <si>
    <t>71</t>
  </si>
  <si>
    <t>562311670R</t>
  </si>
  <si>
    <t>vpusť dvorní 300*300</t>
  </si>
  <si>
    <t>142</t>
  </si>
  <si>
    <t>877355211</t>
  </si>
  <si>
    <t>Montáž tvarovek z tvrdého PVC-systém KG nebo z polypropylenu-systém KG 2000 jednoosé DN 200</t>
  </si>
  <si>
    <t>144</t>
  </si>
  <si>
    <t>https://podminky.urs.cz/item/CS_URS_2024_02/877355211</t>
  </si>
  <si>
    <t>2 "bezpečnostní přepad, PD"</t>
  </si>
  <si>
    <t>73</t>
  </si>
  <si>
    <t>286113660</t>
  </si>
  <si>
    <t>koleno kanalizace plastové KGB 200x45°</t>
  </si>
  <si>
    <t>146</t>
  </si>
  <si>
    <t>891352122</t>
  </si>
  <si>
    <t>Montáž kanalizačních šoupátek otevřený výkop DN 200</t>
  </si>
  <si>
    <t>148</t>
  </si>
  <si>
    <t>https://podminky.urs.cz/item/CS_URS_2024_02/891352122</t>
  </si>
  <si>
    <t>1 "šachta regulátoru, PD"</t>
  </si>
  <si>
    <t>75</t>
  </si>
  <si>
    <t>422214700</t>
  </si>
  <si>
    <t>stavítko kanálové do 1.2 bar, DN 200-200</t>
  </si>
  <si>
    <t>150</t>
  </si>
  <si>
    <t>891352130R</t>
  </si>
  <si>
    <t>Plovákový regulátor průtoku (D + M)</t>
  </si>
  <si>
    <t>152</t>
  </si>
  <si>
    <t>77</t>
  </si>
  <si>
    <t>891352140R</t>
  </si>
  <si>
    <t>Šachta regulátoru - betonový prefabrikát (D + M)</t>
  </si>
  <si>
    <t>154</t>
  </si>
  <si>
    <t>892352121</t>
  </si>
  <si>
    <t>Tlaková zkouška vzduchem potrubí DN 200 těsnícím vakem ucpávkovým</t>
  </si>
  <si>
    <t>úsek</t>
  </si>
  <si>
    <t>156</t>
  </si>
  <si>
    <t>https://podminky.urs.cz/item/CS_URS_2024_02/892352121</t>
  </si>
  <si>
    <t>23 "přípojky, PD"</t>
  </si>
  <si>
    <t>79</t>
  </si>
  <si>
    <t>892372121</t>
  </si>
  <si>
    <t>Tlaková zkouška vzduchem potrubí DN 300 těsnícím vakem ucpávkovým</t>
  </si>
  <si>
    <t>158</t>
  </si>
  <si>
    <t>https://podminky.urs.cz/item/CS_URS_2024_02/892372121</t>
  </si>
  <si>
    <t>3 "stoka a přípojky, PD"</t>
  </si>
  <si>
    <t>892442121</t>
  </si>
  <si>
    <t>Tlaková zkouška vzduchem potrubí DN 600 těsnícím vakem ucpávkovým</t>
  </si>
  <si>
    <t>160</t>
  </si>
  <si>
    <t>https://podminky.urs.cz/item/CS_URS_2024_02/892442121</t>
  </si>
  <si>
    <t>5 "stoka, PD"</t>
  </si>
  <si>
    <t>81</t>
  </si>
  <si>
    <t>894411121</t>
  </si>
  <si>
    <t>Zřízení šachet kanalizačních z betonových dílců na potrubí DN nad 200 do 300 dno beton tř. C 25/30</t>
  </si>
  <si>
    <t>162</t>
  </si>
  <si>
    <t>https://podminky.urs.cz/item/CS_URS_2024_02/894411121</t>
  </si>
  <si>
    <t>894411151</t>
  </si>
  <si>
    <t>Zřízení šachet kanalizačních z betonových dílců na potrubí DN 600 dno beton tř. C 25/30</t>
  </si>
  <si>
    <t>164</t>
  </si>
  <si>
    <t>https://podminky.urs.cz/item/CS_URS_2024_02/894411151</t>
  </si>
  <si>
    <t>83</t>
  </si>
  <si>
    <t>592243370</t>
  </si>
  <si>
    <t>dno betonové šachty kanalizační přímé TBZ-Q.1 100/60 V max. 40 100/60x40 cm</t>
  </si>
  <si>
    <t>166</t>
  </si>
  <si>
    <t>592243390</t>
  </si>
  <si>
    <t>dno betonové šachty kanalizační přímé TBZ-Q.1 100/100 V max. 60 100/100x60 cm</t>
  </si>
  <si>
    <t>168</t>
  </si>
  <si>
    <t>85</t>
  </si>
  <si>
    <t>592241600</t>
  </si>
  <si>
    <t>skruž betonová s ocelová se stupadly +PE povlakem TBS-Q 1000/250/120 SP 100x25x12 cm</t>
  </si>
  <si>
    <t>170</t>
  </si>
  <si>
    <t>592241610</t>
  </si>
  <si>
    <t>skruž betonová s ocelová se stupadly +PE povlakem TBH TBS-Q 1000/500/120 SP 100x50x12 cm</t>
  </si>
  <si>
    <t>172</t>
  </si>
  <si>
    <t>87</t>
  </si>
  <si>
    <t>592243151R</t>
  </si>
  <si>
    <t>deska betonová zákrytová TZK-Q 200/120 T</t>
  </si>
  <si>
    <t>174</t>
  </si>
  <si>
    <t>592243480</t>
  </si>
  <si>
    <t>těsnění elastomerové pro spojení šachetních dílů EMT DN 1000</t>
  </si>
  <si>
    <t>176</t>
  </si>
  <si>
    <t>89</t>
  </si>
  <si>
    <t>899102111</t>
  </si>
  <si>
    <t>Osazení poklopů litinových nebo ocelových včetně rámů hmotnosti nad 50 do 100 kg</t>
  </si>
  <si>
    <t>178</t>
  </si>
  <si>
    <t>8 "stoka a šachta regulátoru, PD"</t>
  </si>
  <si>
    <t>552410310</t>
  </si>
  <si>
    <t>poklop šachtový třída D 400, kruhový VIATOP s ventilací</t>
  </si>
  <si>
    <t>180</t>
  </si>
  <si>
    <t>91</t>
  </si>
  <si>
    <t>899401112</t>
  </si>
  <si>
    <t>Osazení poklopů litinových šoupátkových</t>
  </si>
  <si>
    <t>182</t>
  </si>
  <si>
    <t>https://podminky.urs.cz/item/CS_URS_2024_02/899401112</t>
  </si>
  <si>
    <t>422913520</t>
  </si>
  <si>
    <t>poklop litinový typ 504-šoupátkový</t>
  </si>
  <si>
    <t>184</t>
  </si>
  <si>
    <t>93</t>
  </si>
  <si>
    <t>89961R</t>
  </si>
  <si>
    <t>Kamerová prohlídka potrubí</t>
  </si>
  <si>
    <t>186</t>
  </si>
  <si>
    <t>160,6 "stoka, PD"</t>
  </si>
  <si>
    <t>210,2 "přípojky, PD"</t>
  </si>
  <si>
    <t>899623141</t>
  </si>
  <si>
    <t>Obetonování potrubí nebo zdiva stok betonem prostým tř. C 12/15 otevřený výkop</t>
  </si>
  <si>
    <t>188</t>
  </si>
  <si>
    <t>https://podminky.urs.cz/item/CS_URS_2024_02/899623141</t>
  </si>
  <si>
    <t>131,79 "stoka, PD"</t>
  </si>
  <si>
    <t>0,52*0,6*0,6-0,52*3,14*0,08*0,08 "svislá část přípojky, PD"</t>
  </si>
  <si>
    <t>2*1*0,5*0,5+1*2*0,5*0,5 "přítok a bezpečnostní odtok průlehu, PD"</t>
  </si>
  <si>
    <t>95</t>
  </si>
  <si>
    <t>899643111</t>
  </si>
  <si>
    <t>Bednění pro obetonování potrubí otevřený výkop</t>
  </si>
  <si>
    <t>190</t>
  </si>
  <si>
    <t>https://podminky.urs.cz/item/CS_URS_2024_02/899643111</t>
  </si>
  <si>
    <t>4*0,6*0,52 "svislá část přípojky, PD"</t>
  </si>
  <si>
    <t>899722113</t>
  </si>
  <si>
    <t>Krytí potrubí z plastů výstražnou fólií z PVC 34cm</t>
  </si>
  <si>
    <t>192</t>
  </si>
  <si>
    <t>https://podminky.urs.cz/item/CS_URS_2024_02/899722113</t>
  </si>
  <si>
    <t>97</t>
  </si>
  <si>
    <t>919112213</t>
  </si>
  <si>
    <t>Řezání spár pro vytvoření komůrky š 10 mm hl 25 mm pro těsnící zálivku v živičném krytu</t>
  </si>
  <si>
    <t>194</t>
  </si>
  <si>
    <t>https://podminky.urs.cz/item/CS_URS_2024_02/919112213</t>
  </si>
  <si>
    <t>5 "přípojka UV9, výkaz výměr"</t>
  </si>
  <si>
    <t>919121112</t>
  </si>
  <si>
    <t>Těsnění spár zálivkou za studena pro komůrky š 10 mm hl 25 mm s těsnicím profilem</t>
  </si>
  <si>
    <t>196</t>
  </si>
  <si>
    <t>https://podminky.urs.cz/item/CS_URS_2024_02/919121112</t>
  </si>
  <si>
    <t>99</t>
  </si>
  <si>
    <t>919735112</t>
  </si>
  <si>
    <t>Řezání stávajícího živičného krytu hl do 100 mm</t>
  </si>
  <si>
    <t>198</t>
  </si>
  <si>
    <t>https://podminky.urs.cz/item/CS_URS_2024_02/919735112</t>
  </si>
  <si>
    <t>919735124</t>
  </si>
  <si>
    <t>Řezání stávajícího betonového krytu hl do 200 mm</t>
  </si>
  <si>
    <t>200</t>
  </si>
  <si>
    <t>https://podminky.urs.cz/item/CS_URS_2024_02/919735124</t>
  </si>
  <si>
    <t>101</t>
  </si>
  <si>
    <t>998275101</t>
  </si>
  <si>
    <t>Přesun hmot pro trubní vedení z trub kameninových otevřený výkop</t>
  </si>
  <si>
    <t>202</t>
  </si>
  <si>
    <t>https://podminky.urs.cz/item/CS_URS_2024_02/998275101</t>
  </si>
  <si>
    <t>997</t>
  </si>
  <si>
    <t>Přesun sutě</t>
  </si>
  <si>
    <t>997221571</t>
  </si>
  <si>
    <t>Vodorovná doprava vybouraných hmot do 1 km</t>
  </si>
  <si>
    <t>204</t>
  </si>
  <si>
    <t>https://podminky.urs.cz/item/CS_URS_2024_02/997221571</t>
  </si>
  <si>
    <t>103</t>
  </si>
  <si>
    <t>997221579</t>
  </si>
  <si>
    <t>Příplatek ZKD 1 km u vodorovné dopravy vybouraných hmot</t>
  </si>
  <si>
    <t>206</t>
  </si>
  <si>
    <t>https://podminky.urs.cz/item/CS_URS_2024_02/997221579</t>
  </si>
  <si>
    <t>1,69*15</t>
  </si>
  <si>
    <t>997221815</t>
  </si>
  <si>
    <t>Poplatek za uložení betonového odpadu na skládce (skládkovné)</t>
  </si>
  <si>
    <t>208</t>
  </si>
  <si>
    <t>https://podminky.urs.cz/item/CS_URS_2024_02/997221815</t>
  </si>
  <si>
    <t>1,25</t>
  </si>
  <si>
    <t>105</t>
  </si>
  <si>
    <t>997221845</t>
  </si>
  <si>
    <t>Poplatek za uložení asfaltového odpadu bez obsahu dehtu na skládce (skládkovné)</t>
  </si>
  <si>
    <t>210</t>
  </si>
  <si>
    <t>https://podminky.urs.cz/item/CS_URS_2024_02/997221845</t>
  </si>
  <si>
    <t>0,44</t>
  </si>
  <si>
    <t>SO-04 - Řad/přípojka - kanalizace splašková</t>
  </si>
  <si>
    <t>SO-04.01 - Zemní práce</t>
  </si>
  <si>
    <t>SO-04.02 - Trubní vedení</t>
  </si>
  <si>
    <t>SO-04.01</t>
  </si>
  <si>
    <t>SO-04.01.01</t>
  </si>
  <si>
    <t>Hloubení rýh v hornině 3</t>
  </si>
  <si>
    <t>SO-04.01.02</t>
  </si>
  <si>
    <t>Lože pod potrubí z kameniva drobného, frakce 0-4mm</t>
  </si>
  <si>
    <t>SO-04.01.03</t>
  </si>
  <si>
    <t>Podkladní deska z betonu C 12/15</t>
  </si>
  <si>
    <t>SO-04.01.04</t>
  </si>
  <si>
    <t>Betonové sedlo pod potrubí z betonu C 16/20</t>
  </si>
  <si>
    <t>SO-04.01.05</t>
  </si>
  <si>
    <t>Obsyp potrubí z kameniva drobného, frakce 0-4mm</t>
  </si>
  <si>
    <t>SO-04.01.06</t>
  </si>
  <si>
    <t>Zásyp sypaninou rýh</t>
  </si>
  <si>
    <t>SO-04.01.07</t>
  </si>
  <si>
    <t>Zásyp sypaninou rýh, příplatek za prohození výkopku</t>
  </si>
  <si>
    <t>SO-04.01.08</t>
  </si>
  <si>
    <t>Vodorovné přemístění výkopku po suchu, vzdálenost do 10km</t>
  </si>
  <si>
    <t>SO-04.01.09</t>
  </si>
  <si>
    <t>Vodorovné přemístění výkopku po suchu, příplatek za další 1km</t>
  </si>
  <si>
    <t>SO-04.01.10</t>
  </si>
  <si>
    <t>Uložení sypaniny na skládku</t>
  </si>
  <si>
    <t>SO-04.01.11</t>
  </si>
  <si>
    <t>Zřízení pažení příložného</t>
  </si>
  <si>
    <t>SO-04.01.12</t>
  </si>
  <si>
    <t>Odstranění pažení příložného</t>
  </si>
  <si>
    <t>SO-04.02</t>
  </si>
  <si>
    <t>SO-04.02.01</t>
  </si>
  <si>
    <t>Potrubí kameninové KT 200, integrovaný spoj</t>
  </si>
  <si>
    <t>SO-04.02.02</t>
  </si>
  <si>
    <t>Potrubí plastové, systém KG DN 200</t>
  </si>
  <si>
    <t>SO-04.02.03</t>
  </si>
  <si>
    <t>Zřízení šachet O1000mm z betonových dílců, pro potrubí DN 200, výška vstupu do 1,50m</t>
  </si>
  <si>
    <t>kpl.</t>
  </si>
  <si>
    <t>SO-04.02.05</t>
  </si>
  <si>
    <t>Betonový prstenec pro kanalizační šachtu O600mm, v=80mm</t>
  </si>
  <si>
    <t>ks</t>
  </si>
  <si>
    <t>SO-04.02.06</t>
  </si>
  <si>
    <t>Betonový prstenec pro kanalizační šachtu O600mm, v=100mm</t>
  </si>
  <si>
    <t>SO-04.02.07</t>
  </si>
  <si>
    <t>Betonový prstenec pro kanalizační šachtu O600mm, v=120mm</t>
  </si>
  <si>
    <t>SO-04.02.08</t>
  </si>
  <si>
    <t>Zákrytová deska O1000/600mm</t>
  </si>
  <si>
    <t>SO-04.02.09</t>
  </si>
  <si>
    <t>Skruž šachtová betonová O1000mm, výška 1000mm</t>
  </si>
  <si>
    <t>SO-04.02.10</t>
  </si>
  <si>
    <t>Dno šachtové O1000mm, stavební výška 475mm</t>
  </si>
  <si>
    <t>SO-04.02.11</t>
  </si>
  <si>
    <t>Poklop pro kanalizační šachtu O600mm, D 400</t>
  </si>
  <si>
    <t>SO-04.02.12</t>
  </si>
  <si>
    <t>Šachtové těsnění pro skruže O1000mm</t>
  </si>
  <si>
    <t>SO-04.02.13</t>
  </si>
  <si>
    <t>Vyčištění stok</t>
  </si>
  <si>
    <t>SO-04.02.14</t>
  </si>
  <si>
    <t>Přesun hmot pro trubní vedení z trub kameninových</t>
  </si>
  <si>
    <t>SO-05 - Řad/přípojka - vodovod</t>
  </si>
  <si>
    <t>SO-05.01 - Zemní práce</t>
  </si>
  <si>
    <t>SO-05.02 - Trubní vedení</t>
  </si>
  <si>
    <t>SO-05.03 - Vodorovné konstrukce</t>
  </si>
  <si>
    <t>SO-05.01</t>
  </si>
  <si>
    <t>SO-05.01.01</t>
  </si>
  <si>
    <t>SO-05.01.02</t>
  </si>
  <si>
    <t>SO-05.01.03</t>
  </si>
  <si>
    <t>SO-05.01.04</t>
  </si>
  <si>
    <t>SO-05.01.05</t>
  </si>
  <si>
    <t>SO-05.01.06</t>
  </si>
  <si>
    <t>SO-05.01.07</t>
  </si>
  <si>
    <t>SO-05.01.08</t>
  </si>
  <si>
    <t>SO-05.01.09</t>
  </si>
  <si>
    <t>SO-05.01.10</t>
  </si>
  <si>
    <t>SO-05.02</t>
  </si>
  <si>
    <t>SO-05.02.01</t>
  </si>
  <si>
    <t>Trouba z tvárné litiny TH150, hrdlová, polyuretanová výstelka</t>
  </si>
  <si>
    <t>SO-05.02.02</t>
  </si>
  <si>
    <t>Trouba vodovodní d90 PEHD 100, SDR 11, PN 16</t>
  </si>
  <si>
    <t>SO-05.02.03</t>
  </si>
  <si>
    <t>Speciální příruba DN 80 pro potrubí PEd90, jištění proti tahu</t>
  </si>
  <si>
    <t>SO-05.02.04</t>
  </si>
  <si>
    <t>Identifikační vodič CYY 2,50mm2</t>
  </si>
  <si>
    <t>SO-05.02.05</t>
  </si>
  <si>
    <t>Proplach a desinfekce potrubí vodovodního do DN 80</t>
  </si>
  <si>
    <t>SO-05.02.06</t>
  </si>
  <si>
    <t>Zkouška tlaková potrubí vodovodního do DN 100</t>
  </si>
  <si>
    <t>SO-05.02.07</t>
  </si>
  <si>
    <t>Přesun hmot pro trubní vedení z trub polyethylénových</t>
  </si>
  <si>
    <t>SO-05.02.08</t>
  </si>
  <si>
    <t>Přesun hmot pro trubní vedení z trub litinových</t>
  </si>
  <si>
    <t>SO-05.03</t>
  </si>
  <si>
    <t>SO-05.03.01</t>
  </si>
  <si>
    <t>Betonové bloky pod potrubí z betonu C 8/10</t>
  </si>
  <si>
    <t>SO-05.03.02</t>
  </si>
  <si>
    <t>Bednění betonových bloků pod potrubí</t>
  </si>
  <si>
    <t>SO-05.03.03</t>
  </si>
  <si>
    <t>Vyrovnávací prstence z prostého betonu C pod poklopy, výška do 100mm</t>
  </si>
  <si>
    <t>SO-05.03.04</t>
  </si>
  <si>
    <t>Vyrovnávací prstence z prostého betonu C pod poklopy, výška 100-200mm</t>
  </si>
  <si>
    <t>SO-06 - Přípojka - teplovod</t>
  </si>
  <si>
    <t>SO-06.01 - Teplovod</t>
  </si>
  <si>
    <t>SO-06.01</t>
  </si>
  <si>
    <t>Teplovod</t>
  </si>
  <si>
    <t>SO-06.01.01</t>
  </si>
  <si>
    <t>Předizolované potrubí ISO PLUS ocel DN65 včetně oblouků</t>
  </si>
  <si>
    <t>SO-06.01.02</t>
  </si>
  <si>
    <t>TA-FUSION-P DN 65, 9,40 - 24,2 m3/hod</t>
  </si>
  <si>
    <t>SO-06.01.03</t>
  </si>
  <si>
    <t>ARI KLAPKA DN 65 + PŘÍRUBY</t>
  </si>
  <si>
    <t>SO-06.01.04</t>
  </si>
  <si>
    <t>Ocelové potrubí DN65 včetně oblouků</t>
  </si>
  <si>
    <t>SO-06.01.05</t>
  </si>
  <si>
    <t>VYPOUŠTĚCÍ KK 3/4"</t>
  </si>
  <si>
    <t>SO-06.01.06</t>
  </si>
  <si>
    <t>Tepelná izolace PIPO ALs 76/60</t>
  </si>
  <si>
    <t>SO-06.01.07</t>
  </si>
  <si>
    <t>Kalorimetr UH50-A65 MOD-BUS, tepl. čidla, jímky</t>
  </si>
  <si>
    <t>SO-06.01.08</t>
  </si>
  <si>
    <t>Komunikační karta WZU-AM</t>
  </si>
  <si>
    <t>SO-06.01.09</t>
  </si>
  <si>
    <t>Zapažený výkop - Zajišťujestavba - výkop cca. h160, š140cm</t>
  </si>
  <si>
    <t>SO-06.01.10</t>
  </si>
  <si>
    <t>Podsyp + zásyp jemná frakce - zajišťuje stavba</t>
  </si>
  <si>
    <t>SO-06.01.11</t>
  </si>
  <si>
    <t>Výstražná fólie</t>
  </si>
  <si>
    <t>SO-06.01.12</t>
  </si>
  <si>
    <t>Komunikační kabel, výstražná folie</t>
  </si>
  <si>
    <t>SO-06.01.13</t>
  </si>
  <si>
    <t>Zásyp, v místě silnice, chodníků a budoucího parkoviště hutnění na min. 100° Proctora, zajišťuje stavba</t>
  </si>
  <si>
    <t>SO-06.01.14</t>
  </si>
  <si>
    <t>Oprava chodníků a komunikace, úprava zeleně - zajišťuje stavba</t>
  </si>
  <si>
    <t>SO-06.01.15</t>
  </si>
  <si>
    <t>Barva</t>
  </si>
  <si>
    <t>kg</t>
  </si>
  <si>
    <t>SO-06.01.16</t>
  </si>
  <si>
    <t>Závěsový materiál, konzole pro potrubí DN100 - CZT</t>
  </si>
  <si>
    <t>SO-06.01.17</t>
  </si>
  <si>
    <t>Průchodky</t>
  </si>
  <si>
    <t>SO-06.01.18</t>
  </si>
  <si>
    <t>Svařovací materiál, izolační materiál, brusivo, plyny</t>
  </si>
  <si>
    <t>SO-06.01.19</t>
  </si>
  <si>
    <t>Tlaková a dilatační zkouška</t>
  </si>
  <si>
    <t>SO-06.01.20</t>
  </si>
  <si>
    <t>Montáž</t>
  </si>
  <si>
    <t>SO-06.01.21</t>
  </si>
  <si>
    <t>Geodetické zaměření, zanesení do GIS</t>
  </si>
  <si>
    <t>SO-06.01.22</t>
  </si>
  <si>
    <t>Dokumentace skutečného provedení stavby</t>
  </si>
  <si>
    <t>SO-07 - Areálové rozvody elektrické energie</t>
  </si>
  <si>
    <t>SO-07.01 - Elektroinstalace</t>
  </si>
  <si>
    <t>SO-07.02 - Zemní práce</t>
  </si>
  <si>
    <t>SO-07.03 - HZS</t>
  </si>
  <si>
    <t>SO-07.01</t>
  </si>
  <si>
    <t>Elektroinstalace</t>
  </si>
  <si>
    <t>SO-07.01.01</t>
  </si>
  <si>
    <t>Dodávka a montáž elektroměrového pilíře např. NR212/NKD7D/NSX125A/ČEZ – nepřímé dvoutarifní měření</t>
  </si>
  <si>
    <t>SO-07.01.02</t>
  </si>
  <si>
    <t>Dodávka a montáž kabelu 1-AYKY-j 4x120</t>
  </si>
  <si>
    <t>SO-07.01.03</t>
  </si>
  <si>
    <t>Plastová chránička DN110</t>
  </si>
  <si>
    <t>SO-07.01.04</t>
  </si>
  <si>
    <t>Ukončení kabelů do 4 x 120</t>
  </si>
  <si>
    <t>SO-07.01.05</t>
  </si>
  <si>
    <t>Nosný, podružný a režijní materiál</t>
  </si>
  <si>
    <t>SO-07.02</t>
  </si>
  <si>
    <t>SO-07.02.01</t>
  </si>
  <si>
    <t>Jáma pro pilíř - výkop jámy vč. zásypu jámy, betonového základu, naložení a odvozu zeminy na skládku ( 15 km ) a poplatku za odvoz a umístění zeminy na skládku</t>
  </si>
  <si>
    <t>SO-07.02.02</t>
  </si>
  <si>
    <t>Výkop kabelové rýhy 35/110 cm hor.4</t>
  </si>
  <si>
    <t>SO-07.02.03</t>
  </si>
  <si>
    <t>Zához kabelové rýhy 35/110 cm hor.4</t>
  </si>
  <si>
    <t>SO-07.02.04</t>
  </si>
  <si>
    <t>Zakrytí kabelu výstražnou fólií červenou na šířku 33 cm, včetně dodávky fólie</t>
  </si>
  <si>
    <t>SO-07.02.05</t>
  </si>
  <si>
    <t>Prostý beton</t>
  </si>
  <si>
    <t>SO-07.02.06</t>
  </si>
  <si>
    <t>Provizorní úprava terénu</t>
  </si>
  <si>
    <t>SO-07.02.07</t>
  </si>
  <si>
    <t>Geodetické zaměření skutečného provedení stavby(trasa+svítidla)</t>
  </si>
  <si>
    <t>SO-07.02.08</t>
  </si>
  <si>
    <t>Zřízení kab.lože v rýze do 65 cm z písku 20 cm, včetně dodávky písku</t>
  </si>
  <si>
    <t>SO-07.03</t>
  </si>
  <si>
    <t>HZS</t>
  </si>
  <si>
    <t>SO-07.03.01</t>
  </si>
  <si>
    <t>Inženýrská činost</t>
  </si>
  <si>
    <t>SO-07.03.02</t>
  </si>
  <si>
    <t>Dokumentace skutečného provedení</t>
  </si>
  <si>
    <t>SO-07.03.03</t>
  </si>
  <si>
    <t>Výchozí revize</t>
  </si>
  <si>
    <t>SO-09 - Veřejné osvětlení</t>
  </si>
  <si>
    <t>SO-09.01 - Elektroinstalace</t>
  </si>
  <si>
    <t>SO-09.02 - Zemní práce</t>
  </si>
  <si>
    <t>SO-09.03 - HZS</t>
  </si>
  <si>
    <t>SO-09.01</t>
  </si>
  <si>
    <t>SO-09.01.01</t>
  </si>
  <si>
    <t>Vyhledání místa připojení</t>
  </si>
  <si>
    <t>SO-09.01.02</t>
  </si>
  <si>
    <t>Napojení na stávající rozvod veřejného osvětlení</t>
  </si>
  <si>
    <t>SO-09.01.03</t>
  </si>
  <si>
    <t>Dodávka a montáž kabelu CYKY-J 5x10</t>
  </si>
  <si>
    <t>SO-09.01.04</t>
  </si>
  <si>
    <t>Dodávka a montáž kabelu, CGSG 3CX1,5, H05RR-F 3G1,5</t>
  </si>
  <si>
    <t>SO-09.01.05</t>
  </si>
  <si>
    <t>Dodávka a položení chráničky do výkopu KF 09040</t>
  </si>
  <si>
    <t>SO-09.01.06</t>
  </si>
  <si>
    <t>Roztažení a položení chráničky podél výkopu</t>
  </si>
  <si>
    <t>SO-09.01.07</t>
  </si>
  <si>
    <t>Dodávka a montáž parkového svítidla Modus Auris 70W</t>
  </si>
  <si>
    <t>SO-09.01.08</t>
  </si>
  <si>
    <t>Dodávka a montáž zemního svítidla</t>
  </si>
  <si>
    <t>SO-09.01.09</t>
  </si>
  <si>
    <t>Ekologické poplatky související se svítidly</t>
  </si>
  <si>
    <t>SO-09.01.10</t>
  </si>
  <si>
    <t>Dodávka a montáž zemnícího drátu FeZn d10</t>
  </si>
  <si>
    <t>SO-09.01.11</t>
  </si>
  <si>
    <t>Dodávka a montáž zemnícího pásku FeZn 30 x 4</t>
  </si>
  <si>
    <t>SO-09.01.12</t>
  </si>
  <si>
    <t>Dodávka a montáž svorky SR03</t>
  </si>
  <si>
    <t>SO-09.01.13</t>
  </si>
  <si>
    <t>Dodávka a montáž svorky SR01</t>
  </si>
  <si>
    <t>SO-09.01.14</t>
  </si>
  <si>
    <t>Dodávka a montáž stožárové výzbroje např. typ NTB, 3xčtyřžilové kabely do 25mm, 1 okruh</t>
  </si>
  <si>
    <t>SO-09.01.15</t>
  </si>
  <si>
    <t>Dodávka a montáž stožáru parkového 6m, žárový zinek</t>
  </si>
  <si>
    <t>SO-09.01.16</t>
  </si>
  <si>
    <t>Ukončení a zapojení kabelů do 5 x 10</t>
  </si>
  <si>
    <t>SO-09.01.17</t>
  </si>
  <si>
    <t>Ukončení a zapojení kabelů do 3 x 1,5 až 4</t>
  </si>
  <si>
    <t>SO-09.01.18</t>
  </si>
  <si>
    <t>Dodávka a montáž pojistkové patrony 6A, E27</t>
  </si>
  <si>
    <t>SO-09.01.19</t>
  </si>
  <si>
    <t>SO-09.02</t>
  </si>
  <si>
    <t>SO-09.02.01</t>
  </si>
  <si>
    <t>Jáma pro ocelový stožár - výkop jámy pro osvětlovací stožár 6m vč. zásypu jámy, betonového základu a obruče, betonové trouby TBP, zásypu pískem, naložení a odvozu zeminy na skládku ( 15 km ) a poplatku za odvoz a umístění zeminy na skládku</t>
  </si>
  <si>
    <t>SO-09.02.02</t>
  </si>
  <si>
    <t>SO-09.02.03</t>
  </si>
  <si>
    <t>SO-09.02.04</t>
  </si>
  <si>
    <t>Výkop kabelové rýhy 35/70 cm hor.4</t>
  </si>
  <si>
    <t>SO-09.02.05</t>
  </si>
  <si>
    <t>Zához kabelové rýhy 35/70 cm hor.4</t>
  </si>
  <si>
    <t>SO-09.02.06</t>
  </si>
  <si>
    <t>SO-09.02.07</t>
  </si>
  <si>
    <t>SO-09.02.08</t>
  </si>
  <si>
    <t>SO-09.02.19</t>
  </si>
  <si>
    <t>SO-09.02.10</t>
  </si>
  <si>
    <t>SO-09.03</t>
  </si>
  <si>
    <t>SO-09.03.01</t>
  </si>
  <si>
    <t>SO-09.03.02</t>
  </si>
  <si>
    <t>Dokumentace skutečného provedení, měření osvětlení</t>
  </si>
  <si>
    <t>SO-09.03.03</t>
  </si>
  <si>
    <t>Montážní plošina</t>
  </si>
  <si>
    <t>SO-09.03.04</t>
  </si>
  <si>
    <t>SO-10 - Sadové úpravy</t>
  </si>
  <si>
    <t xml:space="preserve">    3 - Svislé a kompletní konstrukce</t>
  </si>
  <si>
    <t>99 - Přesuny hmot a sutí</t>
  </si>
  <si>
    <t>131111359</t>
  </si>
  <si>
    <t>Příplatek za vrtání v kamenité nebo kořeny prorostlé půdě</t>
  </si>
  <si>
    <t>https://podminky.urs.cz/item/CS_URS_2024_02/131111359</t>
  </si>
  <si>
    <t>131151342</t>
  </si>
  <si>
    <t>Vrtání jamek pro plotové sloupky D do 200 mm - strojně</t>
  </si>
  <si>
    <t>https://podminky.urs.cz/item/CS_URS_2024_02/131151342</t>
  </si>
  <si>
    <t>131203101</t>
  </si>
  <si>
    <t>Hloubení jam ručním nebo pneum nářadím v soudržných horninách tř. 3</t>
  </si>
  <si>
    <t>131203109</t>
  </si>
  <si>
    <t>Příplatek za lepivost u hloubení jam ručním nebo pneum nářadím v hornině tř. 3</t>
  </si>
  <si>
    <t>171251201</t>
  </si>
  <si>
    <t>Uložení sypaniny na skládky nebo meziskládky bez hutnění s upravením uložené sypaniny do předepsaného tvaru</t>
  </si>
  <si>
    <t>https://podminky.urs.cz/item/CS_URS_2024_02/171251201</t>
  </si>
  <si>
    <t>171201231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</si>
  <si>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</si>
  <si>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</si>
  <si>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181111111</t>
  </si>
  <si>
    <t>Plošná úprava terénu do 500 m2 zemina tř 1 až 4 nerovnosti do +/- 100 mm v rovinně a svahu do 1:5</t>
  </si>
  <si>
    <t>https://podminky.urs.cz/item/CS_URS_2024_02/181111111</t>
  </si>
  <si>
    <t>181351113</t>
  </si>
  <si>
    <t>Rozprostření a urovnání ornice v rovině nebo ve svahu sklonu do 1:5 strojně při souvislé ploše přes 500 m2, tl. vrstvy do 200 mm</t>
  </si>
  <si>
    <t>https://podminky.urs.cz/item/CS_URS_2024_02/181351113</t>
  </si>
  <si>
    <t>2191,10+11,20+5+8,1+10+10+4,3+1,5+11,1+16,5+7,3+6,9+6,1+2,9+11+33+32+91+146,14</t>
  </si>
  <si>
    <t>103715000</t>
  </si>
  <si>
    <t xml:space="preserve">substrát pro trávníky A  VL</t>
  </si>
  <si>
    <t>181351117</t>
  </si>
  <si>
    <t>Rozprostření a urovnání ornice v rovině nebo ve svahu sklonu do 1:5 strojně při souvislé ploše přes 500 m2, tl. vrstvy přes 400 do 500 mm</t>
  </si>
  <si>
    <t>https://podminky.urs.cz/item/CS_URS_2024_02/181351117</t>
  </si>
  <si>
    <t>103715R</t>
  </si>
  <si>
    <t>nákup ornice včetně dovozu</t>
  </si>
  <si>
    <t>2605,10*0,45</t>
  </si>
  <si>
    <t>181451131</t>
  </si>
  <si>
    <t>Založení parkového trávníku výsevem plochy přes 1000 m2 v rovině a ve svahu do 1:5</t>
  </si>
  <si>
    <t>https://podminky.urs.cz/item/CS_URS_2024_02/181451131</t>
  </si>
  <si>
    <t>005724150</t>
  </si>
  <si>
    <t>osivo směs travní parková směs exclusive</t>
  </si>
  <si>
    <t>183111314</t>
  </si>
  <si>
    <t>Hloubení jamek pro vysazování rostlin v zemině skupiny 1 až 4 s výměnou půdy z 100% v rovině nebo na svahu do 1:5, objemu přes 0,01 do 0,02 m3</t>
  </si>
  <si>
    <t>https://podminky.urs.cz/item/CS_URS_2024_02/183111314</t>
  </si>
  <si>
    <t>183101313</t>
  </si>
  <si>
    <t>Jamky pro výsadbu s výměnou 100 % půdy zeminy tř 1 až 4 objem do 0,05 m3 v rovině a svahu do 1:5</t>
  </si>
  <si>
    <t>https://podminky.urs.cz/item/CS_URS_2024_02/183101313</t>
  </si>
  <si>
    <t>384</t>
  </si>
  <si>
    <t>183101321</t>
  </si>
  <si>
    <t>Jamky pro výsadbu s výměnou 100 % půdy zeminy tř 1 až 4 objem do 1 m3 v rovině a svahu do 1:5</t>
  </si>
  <si>
    <t>https://podminky.urs.cz/item/CS_URS_2024_02/183101321</t>
  </si>
  <si>
    <t>183403114</t>
  </si>
  <si>
    <t>Obdělání půdy kultivátorováním v rovině a svahu do 1:5</t>
  </si>
  <si>
    <t>https://podminky.urs.cz/item/CS_URS_2024_02/183403114</t>
  </si>
  <si>
    <t>3000</t>
  </si>
  <si>
    <t>184102111</t>
  </si>
  <si>
    <t>Výsadba dřeviny s balem D do 0,2 m do jamky se zalitím v rovině a svahu do 1:5</t>
  </si>
  <si>
    <t>https://podminky.urs.cz/item/CS_URS_2024_02/184102111</t>
  </si>
  <si>
    <t>M0265Z1</t>
  </si>
  <si>
    <t>Nízké keře-kostřava</t>
  </si>
  <si>
    <t>78+70+30+116+49+77</t>
  </si>
  <si>
    <t>M0265Z2</t>
  </si>
  <si>
    <t>Nízké keře-dochan psárkovitý</t>
  </si>
  <si>
    <t>34+30+13+49+20+33</t>
  </si>
  <si>
    <t>M0265Z3</t>
  </si>
  <si>
    <t>Nízké keře-bohyška</t>
  </si>
  <si>
    <t>50+15+111+61+29</t>
  </si>
  <si>
    <t>M0265Z4</t>
  </si>
  <si>
    <t>Nízké keře-ozdobnice čínská</t>
  </si>
  <si>
    <t>29+35+1</t>
  </si>
  <si>
    <t>M0265Z5</t>
  </si>
  <si>
    <t>Nízké keře-metlice trstnatá</t>
  </si>
  <si>
    <t>59+65+5</t>
  </si>
  <si>
    <t>M0265Z7</t>
  </si>
  <si>
    <t>Nízké keře-skalník</t>
  </si>
  <si>
    <t>584</t>
  </si>
  <si>
    <t>184102112</t>
  </si>
  <si>
    <t>Výsadba dřeviny s balem D do 0,3 m do jamky se zalitím v rovině a svahu do 1:5</t>
  </si>
  <si>
    <t>https://podminky.urs.cz/item/CS_URS_2024_02/184102112</t>
  </si>
  <si>
    <t>170+78+136</t>
  </si>
  <si>
    <t>M0265K1</t>
  </si>
  <si>
    <t>Keře-brslen žlutá</t>
  </si>
  <si>
    <t>70+100</t>
  </si>
  <si>
    <t>M0265K2</t>
  </si>
  <si>
    <t>Keře-brslen bílá</t>
  </si>
  <si>
    <t>30+48</t>
  </si>
  <si>
    <t>M0265K3</t>
  </si>
  <si>
    <t>Keře-bobkovišeň</t>
  </si>
  <si>
    <t>184102115</t>
  </si>
  <si>
    <t>Výsadba dřeviny s balem D do 0,6 m do jamky se zalitím v rovině a svahu do 1:5</t>
  </si>
  <si>
    <t>https://podminky.urs.cz/item/CS_URS_2024_02/184102115</t>
  </si>
  <si>
    <t>M0265-1</t>
  </si>
  <si>
    <t>Stromy-jeřáb břek</t>
  </si>
  <si>
    <t>M0265-2</t>
  </si>
  <si>
    <t>Stromy-platan javorolistý</t>
  </si>
  <si>
    <t>M0265-3</t>
  </si>
  <si>
    <t>Stromy-převislá vrba</t>
  </si>
  <si>
    <t>M0265-4</t>
  </si>
  <si>
    <t>Stromy-bříza bělokorá převislá</t>
  </si>
  <si>
    <t>103211000</t>
  </si>
  <si>
    <t>zahradní substrát pro výsadbu VL</t>
  </si>
  <si>
    <t>1651*0,02</t>
  </si>
  <si>
    <t>384*0,05</t>
  </si>
  <si>
    <t>49*1</t>
  </si>
  <si>
    <t>184215133</t>
  </si>
  <si>
    <t>Ukotvení kmene dřevin třemi kůly D do 0,1 m délky do 3 m</t>
  </si>
  <si>
    <t>https://podminky.urs.cz/item/CS_URS_2024_02/184215133</t>
  </si>
  <si>
    <t>49*3</t>
  </si>
  <si>
    <t>605912570</t>
  </si>
  <si>
    <t>kůl vyvazovací dřevěný impregnovaný délka 300 cm průměr 8 cm</t>
  </si>
  <si>
    <t>6059125701</t>
  </si>
  <si>
    <t>příčka z půlené frézované kulatiny dl. 50 cm</t>
  </si>
  <si>
    <t>M609M1</t>
  </si>
  <si>
    <t>Úvazek bavlněný -šíře 3 cm</t>
  </si>
  <si>
    <t>1842154111</t>
  </si>
  <si>
    <t>Zhotovení závlahové trubky dřevin v rovině nebo na svahu do 1:5</t>
  </si>
  <si>
    <t>286112200</t>
  </si>
  <si>
    <t>trubka drenážní flexibilní D 50 mm</t>
  </si>
  <si>
    <t>49*1,5</t>
  </si>
  <si>
    <t>185802113</t>
  </si>
  <si>
    <t>Hnojení půdy umělým hnojivem na široko v rovině a svahu do 1:5</t>
  </si>
  <si>
    <t>https://podminky.urs.cz/item/CS_URS_2024_02/185802113</t>
  </si>
  <si>
    <t>13,026*0,001</t>
  </si>
  <si>
    <t>251911550</t>
  </si>
  <si>
    <t>hnojivo průmyslové Cererit (bal. 5 kg)</t>
  </si>
  <si>
    <t>2605,14*0,005</t>
  </si>
  <si>
    <t>185803211</t>
  </si>
  <si>
    <t>Uválcování trávníku v rovině a svahu do 1:5</t>
  </si>
  <si>
    <t>https://podminky.urs.cz/item/CS_URS_2024_02/185803211</t>
  </si>
  <si>
    <t>2191,10</t>
  </si>
  <si>
    <t>184801121</t>
  </si>
  <si>
    <t>Ošetřování vysazených dřevin soliterních v rovině a svahu do 1:5</t>
  </si>
  <si>
    <t>https://podminky.urs.cz/item/CS_URS_2024_02/184801121</t>
  </si>
  <si>
    <t>1651+384+47</t>
  </si>
  <si>
    <t>184802111</t>
  </si>
  <si>
    <t>Chemické odplevelení před založením kultury nad 20 m2 postřikem na široko v rovině a svahu do 1:5</t>
  </si>
  <si>
    <t>https://podminky.urs.cz/item/CS_URS_2024_02/184802111</t>
  </si>
  <si>
    <t>184911421</t>
  </si>
  <si>
    <t>Mulčování rostlin kůrou tl. do 0,1 m v rovině a svahu do 1:5</t>
  </si>
  <si>
    <t>https://podminky.urs.cz/item/CS_URS_2024_02/184911421</t>
  </si>
  <si>
    <t>11,60+5+22+8,1+2*10+3,5+4,3+1,5+11,1+16,5+7,30+54,8+6,9+6,1+2,9+6,6+11+2,8+301,6+2191,12+33+32+91+146,14+110</t>
  </si>
  <si>
    <t>103911000</t>
  </si>
  <si>
    <t>kůra mulčovací VL</t>
  </si>
  <si>
    <t>3106,86*0,05</t>
  </si>
  <si>
    <t>185804312</t>
  </si>
  <si>
    <t>Zalití rostlin vodou plocha přes 20 m2</t>
  </si>
  <si>
    <t>https://podminky.urs.cz/item/CS_URS_2024_02/185804312</t>
  </si>
  <si>
    <t xml:space="preserve">"5 l/ks rostliny a keře"  0,005*(1651+384)</t>
  </si>
  <si>
    <t xml:space="preserve">"50 l/ks strom "  0,05*49</t>
  </si>
  <si>
    <t>185851121</t>
  </si>
  <si>
    <t>Dovoz vody pro zálivku rostlin za vzdálenost do 1000 m</t>
  </si>
  <si>
    <t>https://podminky.urs.cz/item/CS_URS_2024_02/185851121</t>
  </si>
  <si>
    <t>185851129</t>
  </si>
  <si>
    <t>Příplatek k dovozu vody pro zálivku rostlin do 1000 m ZKD 1000 m</t>
  </si>
  <si>
    <t>https://podminky.urs.cz/item/CS_URS_2024_02/185851129</t>
  </si>
  <si>
    <t>12,625*9</t>
  </si>
  <si>
    <t>082113210</t>
  </si>
  <si>
    <t>voda pitná pro ostatní odběratele</t>
  </si>
  <si>
    <t>274313611</t>
  </si>
  <si>
    <t>Základové pasy z betonu tř. C16/20</t>
  </si>
  <si>
    <t>https://podminky.urs.cz/item/CS_URS_2024_02/274313611</t>
  </si>
  <si>
    <t>275321311</t>
  </si>
  <si>
    <t>Základové patky ze ŽB bez zvýšenách nároků na prostředí tř. C 16/20</t>
  </si>
  <si>
    <t>https://podminky.urs.cz/item/CS_URS_2024_02/275321311</t>
  </si>
  <si>
    <t>213141111</t>
  </si>
  <si>
    <t>Zřízení vrstvy z geotextilie v rovině nebo ve sklonu do 1:5 š do 3 m</t>
  </si>
  <si>
    <t>https://podminky.urs.cz/item/CS_URS_2024_02/213141111</t>
  </si>
  <si>
    <t>693111420</t>
  </si>
  <si>
    <t>textilie GEOFILTEX 63 63/20 200 g/m2 do š 8,8 m</t>
  </si>
  <si>
    <t>Svislé a kompletní konstrukce</t>
  </si>
  <si>
    <t>311321815</t>
  </si>
  <si>
    <t>Nosná zeď ze ŽB pohledového tř. C 30/37 bez výztuže</t>
  </si>
  <si>
    <t>https://podminky.urs.cz/item/CS_URS_2024_02/311321815</t>
  </si>
  <si>
    <t>311351121</t>
  </si>
  <si>
    <t>Zřízení oboustranného bednění nosných nadzákladových zdí</t>
  </si>
  <si>
    <t>https://podminky.urs.cz/item/CS_URS_2024_02/311351121</t>
  </si>
  <si>
    <t>311351122</t>
  </si>
  <si>
    <t>Odstranění oboustranného bednění nosných nadzákladových zdí</t>
  </si>
  <si>
    <t>https://podminky.urs.cz/item/CS_URS_2024_02/311351122</t>
  </si>
  <si>
    <t>311351911</t>
  </si>
  <si>
    <t>Příplatek k cenám bednění nosných nadzákladových zdí za pohledový beton</t>
  </si>
  <si>
    <t>https://podminky.urs.cz/item/CS_URS_2024_02/311351911</t>
  </si>
  <si>
    <t>311361821</t>
  </si>
  <si>
    <t>Výztuž nosných zdí betonářskou ocelí 10 505</t>
  </si>
  <si>
    <t>https://podminky.urs.cz/item/CS_URS_2024_02/311361821</t>
  </si>
  <si>
    <t>338171123</t>
  </si>
  <si>
    <t>Osazování sloupků a vzpěr plotových ocelových v 2,6 m se zabetonováním</t>
  </si>
  <si>
    <t>https://podminky.urs.cz/item/CS_URS_2024_02/338171123</t>
  </si>
  <si>
    <t>145501521</t>
  </si>
  <si>
    <t>profil ocelový obdélníkový 60x40x2mm, žárově zinkovaný</t>
  </si>
  <si>
    <t>348121221</t>
  </si>
  <si>
    <t>Montáž podhrabových desek délky do 3 m na ocelové plotové sloupky</t>
  </si>
  <si>
    <t>https://podminky.urs.cz/item/CS_URS_2024_02/348121221</t>
  </si>
  <si>
    <t>59233120</t>
  </si>
  <si>
    <t>deska plotová betonová 290x5x29 cm</t>
  </si>
  <si>
    <t>348171330</t>
  </si>
  <si>
    <t>Osazení průběžného pletiva z profilové oceli na 1m oplocení ve sklonu svahu do 15°</t>
  </si>
  <si>
    <t>https://podminky.urs.cz/item/CS_URS_2024_02/348171330</t>
  </si>
  <si>
    <t>SO-10 3.1</t>
  </si>
  <si>
    <t>dílce ze žárově zinkovaných drátů o průměru 4 mm, dílce s lokálním 3D prolisem, velikost dílců 2500x1730 mm</t>
  </si>
  <si>
    <t>SO-10 3.2</t>
  </si>
  <si>
    <t>Vrata s ocelovým rámem z L50/50, pojezdná kolejnice, výplň vrat - dř. latě 24/48 mm s mezerou min. 20 mm</t>
  </si>
  <si>
    <t>463211141</t>
  </si>
  <si>
    <t>Rovnanina objemu do 3 m3 z lomového kamene tříděného hmotnosti do 80 kg s urovnáním líce</t>
  </si>
  <si>
    <t>https://podminky.urs.cz/item/CS_URS_2024_02/463211141</t>
  </si>
  <si>
    <t>5,9+13+2,7+27,4+3,3+1,4+98,80</t>
  </si>
  <si>
    <t>9163711121</t>
  </si>
  <si>
    <t>Zahradní obrubník plastový šedý položený do štěrkopískového lože</t>
  </si>
  <si>
    <t>119</t>
  </si>
  <si>
    <t>Přesuny hmot a sutí</t>
  </si>
  <si>
    <t>998231311</t>
  </si>
  <si>
    <t>Přesun hmot pro sadovnické a krajinářské úpravy vodorovně do 5000 m</t>
  </si>
  <si>
    <t>https://podminky.urs.cz/item/CS_URS_2024_02/998231311</t>
  </si>
  <si>
    <t>146,169+14,81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</si>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</sst>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111359" TargetMode="External" /><Relationship Id="rId2" Type="http://schemas.openxmlformats.org/officeDocument/2006/relationships/hyperlink" Target="https://podminky.urs.cz/item/CS_URS_2024_02/131151342" TargetMode="External" /><Relationship Id="rId3" Type="http://schemas.openxmlformats.org/officeDocument/2006/relationships/hyperlink" Target="https://podminky.urs.cz/item/CS_URS_2024_02/171251201" TargetMode="External" /><Relationship Id="rId4" Type="http://schemas.openxmlformats.org/officeDocument/2006/relationships/hyperlink" Target="https://podminky.urs.cz/item/CS_URS_2024_02/171201231" TargetMode="External" /><Relationship Id="rId5" Type="http://schemas.openxmlformats.org/officeDocument/2006/relationships/hyperlink" Target="https://podminky.urs.cz/item/CS_URS_2024_02/181111111" TargetMode="External" /><Relationship Id="rId6" Type="http://schemas.openxmlformats.org/officeDocument/2006/relationships/hyperlink" Target="https://podminky.urs.cz/item/CS_URS_2024_02/181351113" TargetMode="External" /><Relationship Id="rId7" Type="http://schemas.openxmlformats.org/officeDocument/2006/relationships/hyperlink" Target="https://podminky.urs.cz/item/CS_URS_2024_02/181351117" TargetMode="External" /><Relationship Id="rId8" Type="http://schemas.openxmlformats.org/officeDocument/2006/relationships/hyperlink" Target="https://podminky.urs.cz/item/CS_URS_2024_02/181451131" TargetMode="External" /><Relationship Id="rId9" Type="http://schemas.openxmlformats.org/officeDocument/2006/relationships/hyperlink" Target="https://podminky.urs.cz/item/CS_URS_2024_02/183111314" TargetMode="External" /><Relationship Id="rId10" Type="http://schemas.openxmlformats.org/officeDocument/2006/relationships/hyperlink" Target="https://podminky.urs.cz/item/CS_URS_2024_02/183101313" TargetMode="External" /><Relationship Id="rId11" Type="http://schemas.openxmlformats.org/officeDocument/2006/relationships/hyperlink" Target="https://podminky.urs.cz/item/CS_URS_2024_02/183101321" TargetMode="External" /><Relationship Id="rId12" Type="http://schemas.openxmlformats.org/officeDocument/2006/relationships/hyperlink" Target="https://podminky.urs.cz/item/CS_URS_2024_02/183403114" TargetMode="External" /><Relationship Id="rId13" Type="http://schemas.openxmlformats.org/officeDocument/2006/relationships/hyperlink" Target="https://podminky.urs.cz/item/CS_URS_2024_02/184102111" TargetMode="External" /><Relationship Id="rId14" Type="http://schemas.openxmlformats.org/officeDocument/2006/relationships/hyperlink" Target="https://podminky.urs.cz/item/CS_URS_2024_02/184102112" TargetMode="External" /><Relationship Id="rId15" Type="http://schemas.openxmlformats.org/officeDocument/2006/relationships/hyperlink" Target="https://podminky.urs.cz/item/CS_URS_2024_02/184102115" TargetMode="External" /><Relationship Id="rId16" Type="http://schemas.openxmlformats.org/officeDocument/2006/relationships/hyperlink" Target="https://podminky.urs.cz/item/CS_URS_2024_02/184215133" TargetMode="External" /><Relationship Id="rId17" Type="http://schemas.openxmlformats.org/officeDocument/2006/relationships/hyperlink" Target="https://podminky.urs.cz/item/CS_URS_2024_02/185802113" TargetMode="External" /><Relationship Id="rId18" Type="http://schemas.openxmlformats.org/officeDocument/2006/relationships/hyperlink" Target="https://podminky.urs.cz/item/CS_URS_2024_02/185803211" TargetMode="External" /><Relationship Id="rId19" Type="http://schemas.openxmlformats.org/officeDocument/2006/relationships/hyperlink" Target="https://podminky.urs.cz/item/CS_URS_2024_02/184801121" TargetMode="External" /><Relationship Id="rId20" Type="http://schemas.openxmlformats.org/officeDocument/2006/relationships/hyperlink" Target="https://podminky.urs.cz/item/CS_URS_2024_02/184802111" TargetMode="External" /><Relationship Id="rId21" Type="http://schemas.openxmlformats.org/officeDocument/2006/relationships/hyperlink" Target="https://podminky.urs.cz/item/CS_URS_2024_02/184911421" TargetMode="External" /><Relationship Id="rId22" Type="http://schemas.openxmlformats.org/officeDocument/2006/relationships/hyperlink" Target="https://podminky.urs.cz/item/CS_URS_2024_02/185804312" TargetMode="External" /><Relationship Id="rId23" Type="http://schemas.openxmlformats.org/officeDocument/2006/relationships/hyperlink" Target="https://podminky.urs.cz/item/CS_URS_2024_02/185851121" TargetMode="External" /><Relationship Id="rId24" Type="http://schemas.openxmlformats.org/officeDocument/2006/relationships/hyperlink" Target="https://podminky.urs.cz/item/CS_URS_2024_02/185851129" TargetMode="External" /><Relationship Id="rId25" Type="http://schemas.openxmlformats.org/officeDocument/2006/relationships/hyperlink" Target="https://podminky.urs.cz/item/CS_URS_2024_02/274313611" TargetMode="External" /><Relationship Id="rId26" Type="http://schemas.openxmlformats.org/officeDocument/2006/relationships/hyperlink" Target="https://podminky.urs.cz/item/CS_URS_2024_02/275321311" TargetMode="External" /><Relationship Id="rId27" Type="http://schemas.openxmlformats.org/officeDocument/2006/relationships/hyperlink" Target="https://podminky.urs.cz/item/CS_URS_2024_02/213141111" TargetMode="External" /><Relationship Id="rId28" Type="http://schemas.openxmlformats.org/officeDocument/2006/relationships/hyperlink" Target="https://podminky.urs.cz/item/CS_URS_2024_02/311321815" TargetMode="External" /><Relationship Id="rId29" Type="http://schemas.openxmlformats.org/officeDocument/2006/relationships/hyperlink" Target="https://podminky.urs.cz/item/CS_URS_2024_02/311351121" TargetMode="External" /><Relationship Id="rId30" Type="http://schemas.openxmlformats.org/officeDocument/2006/relationships/hyperlink" Target="https://podminky.urs.cz/item/CS_URS_2024_02/311351122" TargetMode="External" /><Relationship Id="rId31" Type="http://schemas.openxmlformats.org/officeDocument/2006/relationships/hyperlink" Target="https://podminky.urs.cz/item/CS_URS_2024_02/311351911" TargetMode="External" /><Relationship Id="rId32" Type="http://schemas.openxmlformats.org/officeDocument/2006/relationships/hyperlink" Target="https://podminky.urs.cz/item/CS_URS_2024_02/311361821" TargetMode="External" /><Relationship Id="rId33" Type="http://schemas.openxmlformats.org/officeDocument/2006/relationships/hyperlink" Target="https://podminky.urs.cz/item/CS_URS_2024_02/338171123" TargetMode="External" /><Relationship Id="rId34" Type="http://schemas.openxmlformats.org/officeDocument/2006/relationships/hyperlink" Target="https://podminky.urs.cz/item/CS_URS_2024_02/348121221" TargetMode="External" /><Relationship Id="rId35" Type="http://schemas.openxmlformats.org/officeDocument/2006/relationships/hyperlink" Target="https://podminky.urs.cz/item/CS_URS_2024_02/348171330" TargetMode="External" /><Relationship Id="rId36" Type="http://schemas.openxmlformats.org/officeDocument/2006/relationships/hyperlink" Target="https://podminky.urs.cz/item/CS_URS_2024_02/463211141" TargetMode="External" /><Relationship Id="rId37" Type="http://schemas.openxmlformats.org/officeDocument/2006/relationships/hyperlink" Target="https://podminky.urs.cz/item/CS_URS_2024_02/998231311" TargetMode="External" /><Relationship Id="rId38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30001000" TargetMode="External" /><Relationship Id="rId2" Type="http://schemas.openxmlformats.org/officeDocument/2006/relationships/hyperlink" Target="https://podminky.urs.cz/item/CS_URS_2024_02/060001000" TargetMode="External" /><Relationship Id="rId3" Type="http://schemas.openxmlformats.org/officeDocument/2006/relationships/hyperlink" Target="https://podminky.urs.cz/item/CS_URS_2024_02/070001000" TargetMode="External" /><Relationship Id="rId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564851111" TargetMode="External" /><Relationship Id="rId2" Type="http://schemas.openxmlformats.org/officeDocument/2006/relationships/hyperlink" Target="https://podminky.urs.cz/item/CS_URS_2024_02/564861111" TargetMode="External" /><Relationship Id="rId3" Type="http://schemas.openxmlformats.org/officeDocument/2006/relationships/hyperlink" Target="https://podminky.urs.cz/item/CS_URS_2024_02/565155121" TargetMode="External" /><Relationship Id="rId4" Type="http://schemas.openxmlformats.org/officeDocument/2006/relationships/hyperlink" Target="https://podminky.urs.cz/item/CS_URS_2024_02/573111112" TargetMode="External" /><Relationship Id="rId5" Type="http://schemas.openxmlformats.org/officeDocument/2006/relationships/hyperlink" Target="https://podminky.urs.cz/item/CS_URS_2024_02/573231106" TargetMode="External" /><Relationship Id="rId6" Type="http://schemas.openxmlformats.org/officeDocument/2006/relationships/hyperlink" Target="https://podminky.urs.cz/item/CS_URS_2024_02/577134121" TargetMode="External" /><Relationship Id="rId7" Type="http://schemas.openxmlformats.org/officeDocument/2006/relationships/hyperlink" Target="https://podminky.urs.cz/item/CS_URS_2024_02/596211110" TargetMode="External" /><Relationship Id="rId8" Type="http://schemas.openxmlformats.org/officeDocument/2006/relationships/hyperlink" Target="https://podminky.urs.cz/item/CS_URS_2024_02/596211113" TargetMode="External" /><Relationship Id="rId9" Type="http://schemas.openxmlformats.org/officeDocument/2006/relationships/hyperlink" Target="https://podminky.urs.cz/item/CS_URS_2024_02/596211210" TargetMode="External" /><Relationship Id="rId10" Type="http://schemas.openxmlformats.org/officeDocument/2006/relationships/hyperlink" Target="https://podminky.urs.cz/item/CS_URS_2024_02/596211213" TargetMode="External" /><Relationship Id="rId11" Type="http://schemas.openxmlformats.org/officeDocument/2006/relationships/hyperlink" Target="https://podminky.urs.cz/item/CS_URS_2024_02/914111111" TargetMode="External" /><Relationship Id="rId12" Type="http://schemas.openxmlformats.org/officeDocument/2006/relationships/hyperlink" Target="https://podminky.urs.cz/item/CS_URS_2024_02/914111121" TargetMode="External" /><Relationship Id="rId13" Type="http://schemas.openxmlformats.org/officeDocument/2006/relationships/hyperlink" Target="https://podminky.urs.cz/item/CS_URS_2024_02/914511111" TargetMode="External" /><Relationship Id="rId14" Type="http://schemas.openxmlformats.org/officeDocument/2006/relationships/hyperlink" Target="https://podminky.urs.cz/item/CS_URS_2024_02/915131111" TargetMode="External" /><Relationship Id="rId15" Type="http://schemas.openxmlformats.org/officeDocument/2006/relationships/hyperlink" Target="https://podminky.urs.cz/item/CS_URS_2024_02/915231112" TargetMode="External" /><Relationship Id="rId16" Type="http://schemas.openxmlformats.org/officeDocument/2006/relationships/hyperlink" Target="https://podminky.urs.cz/item/CS_URS_2024_02/915621111" TargetMode="External" /><Relationship Id="rId17" Type="http://schemas.openxmlformats.org/officeDocument/2006/relationships/hyperlink" Target="https://podminky.urs.cz/item/CS_URS_2024_02/916241213" TargetMode="External" /><Relationship Id="rId18" Type="http://schemas.openxmlformats.org/officeDocument/2006/relationships/hyperlink" Target="https://podminky.urs.cz/item/CS_URS_2024_02/916331112" TargetMode="External" /><Relationship Id="rId19" Type="http://schemas.openxmlformats.org/officeDocument/2006/relationships/hyperlink" Target="https://podminky.urs.cz/item/CS_URS_2024_02/919726123" TargetMode="External" /><Relationship Id="rId20" Type="http://schemas.openxmlformats.org/officeDocument/2006/relationships/hyperlink" Target="https://podminky.urs.cz/item/CS_URS_2024_02/998223011" TargetMode="External" /><Relationship Id="rId2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032" TargetMode="External" /><Relationship Id="rId2" Type="http://schemas.openxmlformats.org/officeDocument/2006/relationships/hyperlink" Target="https://podminky.urs.cz/item/CS_URS_2024_02/113107042" TargetMode="External" /><Relationship Id="rId3" Type="http://schemas.openxmlformats.org/officeDocument/2006/relationships/hyperlink" Target="https://podminky.urs.cz/item/CS_URS_2024_02/115101201" TargetMode="External" /><Relationship Id="rId4" Type="http://schemas.openxmlformats.org/officeDocument/2006/relationships/hyperlink" Target="https://podminky.urs.cz/item/CS_URS_2024_02/115101301" TargetMode="External" /><Relationship Id="rId5" Type="http://schemas.openxmlformats.org/officeDocument/2006/relationships/hyperlink" Target="https://podminky.urs.cz/item/CS_URS_2024_02/119001401" TargetMode="External" /><Relationship Id="rId6" Type="http://schemas.openxmlformats.org/officeDocument/2006/relationships/hyperlink" Target="https://podminky.urs.cz/item/CS_URS_2024_02/119001421" TargetMode="External" /><Relationship Id="rId7" Type="http://schemas.openxmlformats.org/officeDocument/2006/relationships/hyperlink" Target="https://podminky.urs.cz/item/CS_URS_2024_02/151101101" TargetMode="External" /><Relationship Id="rId8" Type="http://schemas.openxmlformats.org/officeDocument/2006/relationships/hyperlink" Target="https://podminky.urs.cz/item/CS_URS_2024_02/151101111" TargetMode="External" /><Relationship Id="rId9" Type="http://schemas.openxmlformats.org/officeDocument/2006/relationships/hyperlink" Target="https://podminky.urs.cz/item/CS_URS_2024_02/162301101" TargetMode="External" /><Relationship Id="rId10" Type="http://schemas.openxmlformats.org/officeDocument/2006/relationships/hyperlink" Target="https://podminky.urs.cz/item/CS_URS_2024_02/167101101" TargetMode="External" /><Relationship Id="rId11" Type="http://schemas.openxmlformats.org/officeDocument/2006/relationships/hyperlink" Target="https://podminky.urs.cz/item/CS_URS_2024_02/174101101" TargetMode="External" /><Relationship Id="rId12" Type="http://schemas.openxmlformats.org/officeDocument/2006/relationships/hyperlink" Target="https://podminky.urs.cz/item/CS_URS_2024_02/175151101" TargetMode="External" /><Relationship Id="rId13" Type="http://schemas.openxmlformats.org/officeDocument/2006/relationships/hyperlink" Target="https://podminky.urs.cz/item/CS_URS_2024_02/451572111" TargetMode="External" /><Relationship Id="rId14" Type="http://schemas.openxmlformats.org/officeDocument/2006/relationships/hyperlink" Target="https://podminky.urs.cz/item/CS_URS_2024_02/452112111" TargetMode="External" /><Relationship Id="rId15" Type="http://schemas.openxmlformats.org/officeDocument/2006/relationships/hyperlink" Target="https://podminky.urs.cz/item/CS_URS_2024_02/452112121" TargetMode="External" /><Relationship Id="rId16" Type="http://schemas.openxmlformats.org/officeDocument/2006/relationships/hyperlink" Target="https://podminky.urs.cz/item/CS_URS_2024_02/452311131" TargetMode="External" /><Relationship Id="rId17" Type="http://schemas.openxmlformats.org/officeDocument/2006/relationships/hyperlink" Target="https://podminky.urs.cz/item/CS_URS_2024_02/565135111" TargetMode="External" /><Relationship Id="rId18" Type="http://schemas.openxmlformats.org/officeDocument/2006/relationships/hyperlink" Target="https://podminky.urs.cz/item/CS_URS_2024_02/567134111" TargetMode="External" /><Relationship Id="rId19" Type="http://schemas.openxmlformats.org/officeDocument/2006/relationships/hyperlink" Target="https://podminky.urs.cz/item/CS_URS_2024_02/573111112" TargetMode="External" /><Relationship Id="rId20" Type="http://schemas.openxmlformats.org/officeDocument/2006/relationships/hyperlink" Target="https://podminky.urs.cz/item/CS_URS_2024_02/573231111" TargetMode="External" /><Relationship Id="rId21" Type="http://schemas.openxmlformats.org/officeDocument/2006/relationships/hyperlink" Target="https://podminky.urs.cz/item/CS_URS_2024_02/577144111" TargetMode="External" /><Relationship Id="rId22" Type="http://schemas.openxmlformats.org/officeDocument/2006/relationships/hyperlink" Target="https://podminky.urs.cz/item/CS_URS_2024_02/831372121" TargetMode="External" /><Relationship Id="rId23" Type="http://schemas.openxmlformats.org/officeDocument/2006/relationships/hyperlink" Target="https://podminky.urs.cz/item/CS_URS_2024_02/831442121" TargetMode="External" /><Relationship Id="rId24" Type="http://schemas.openxmlformats.org/officeDocument/2006/relationships/hyperlink" Target="https://podminky.urs.cz/item/CS_URS_2024_02/837312221" TargetMode="External" /><Relationship Id="rId25" Type="http://schemas.openxmlformats.org/officeDocument/2006/relationships/hyperlink" Target="https://podminky.urs.cz/item/CS_URS_2024_02/837352221" TargetMode="External" /><Relationship Id="rId26" Type="http://schemas.openxmlformats.org/officeDocument/2006/relationships/hyperlink" Target="https://podminky.urs.cz/item/CS_URS_2024_02/837371221" TargetMode="External" /><Relationship Id="rId27" Type="http://schemas.openxmlformats.org/officeDocument/2006/relationships/hyperlink" Target="https://podminky.urs.cz/item/CS_URS_2024_02/837441221" TargetMode="External" /><Relationship Id="rId28" Type="http://schemas.openxmlformats.org/officeDocument/2006/relationships/hyperlink" Target="https://podminky.urs.cz/item/CS_URS_2024_02/871313121" TargetMode="External" /><Relationship Id="rId29" Type="http://schemas.openxmlformats.org/officeDocument/2006/relationships/hyperlink" Target="https://podminky.urs.cz/item/CS_URS_2024_02/871353121" TargetMode="External" /><Relationship Id="rId30" Type="http://schemas.openxmlformats.org/officeDocument/2006/relationships/hyperlink" Target="https://podminky.urs.cz/item/CS_URS_2024_02/871363121" TargetMode="External" /><Relationship Id="rId31" Type="http://schemas.openxmlformats.org/officeDocument/2006/relationships/hyperlink" Target="https://podminky.urs.cz/item/CS_URS_2024_02/877315211" TargetMode="External" /><Relationship Id="rId32" Type="http://schemas.openxmlformats.org/officeDocument/2006/relationships/hyperlink" Target="https://podminky.urs.cz/item/CS_URS_2024_02/877315221" TargetMode="External" /><Relationship Id="rId33" Type="http://schemas.openxmlformats.org/officeDocument/2006/relationships/hyperlink" Target="https://podminky.urs.cz/item/CS_URS_2024_02/877355211" TargetMode="External" /><Relationship Id="rId34" Type="http://schemas.openxmlformats.org/officeDocument/2006/relationships/hyperlink" Target="https://podminky.urs.cz/item/CS_URS_2024_02/891352122" TargetMode="External" /><Relationship Id="rId35" Type="http://schemas.openxmlformats.org/officeDocument/2006/relationships/hyperlink" Target="https://podminky.urs.cz/item/CS_URS_2024_02/892352121" TargetMode="External" /><Relationship Id="rId36" Type="http://schemas.openxmlformats.org/officeDocument/2006/relationships/hyperlink" Target="https://podminky.urs.cz/item/CS_URS_2024_02/892372121" TargetMode="External" /><Relationship Id="rId37" Type="http://schemas.openxmlformats.org/officeDocument/2006/relationships/hyperlink" Target="https://podminky.urs.cz/item/CS_URS_2024_02/892442121" TargetMode="External" /><Relationship Id="rId38" Type="http://schemas.openxmlformats.org/officeDocument/2006/relationships/hyperlink" Target="https://podminky.urs.cz/item/CS_URS_2024_02/894411121" TargetMode="External" /><Relationship Id="rId39" Type="http://schemas.openxmlformats.org/officeDocument/2006/relationships/hyperlink" Target="https://podminky.urs.cz/item/CS_URS_2024_02/894411151" TargetMode="External" /><Relationship Id="rId40" Type="http://schemas.openxmlformats.org/officeDocument/2006/relationships/hyperlink" Target="https://podminky.urs.cz/item/CS_URS_2024_02/899401112" TargetMode="External" /><Relationship Id="rId41" Type="http://schemas.openxmlformats.org/officeDocument/2006/relationships/hyperlink" Target="https://podminky.urs.cz/item/CS_URS_2024_02/899623141" TargetMode="External" /><Relationship Id="rId42" Type="http://schemas.openxmlformats.org/officeDocument/2006/relationships/hyperlink" Target="https://podminky.urs.cz/item/CS_URS_2024_02/899643111" TargetMode="External" /><Relationship Id="rId43" Type="http://schemas.openxmlformats.org/officeDocument/2006/relationships/hyperlink" Target="https://podminky.urs.cz/item/CS_URS_2024_02/899722113" TargetMode="External" /><Relationship Id="rId44" Type="http://schemas.openxmlformats.org/officeDocument/2006/relationships/hyperlink" Target="https://podminky.urs.cz/item/CS_URS_2024_02/919112213" TargetMode="External" /><Relationship Id="rId45" Type="http://schemas.openxmlformats.org/officeDocument/2006/relationships/hyperlink" Target="https://podminky.urs.cz/item/CS_URS_2024_02/919121112" TargetMode="External" /><Relationship Id="rId46" Type="http://schemas.openxmlformats.org/officeDocument/2006/relationships/hyperlink" Target="https://podminky.urs.cz/item/CS_URS_2024_02/919735112" TargetMode="External" /><Relationship Id="rId47" Type="http://schemas.openxmlformats.org/officeDocument/2006/relationships/hyperlink" Target="https://podminky.urs.cz/item/CS_URS_2024_02/919735124" TargetMode="External" /><Relationship Id="rId48" Type="http://schemas.openxmlformats.org/officeDocument/2006/relationships/hyperlink" Target="https://podminky.urs.cz/item/CS_URS_2024_02/998275101" TargetMode="External" /><Relationship Id="rId49" Type="http://schemas.openxmlformats.org/officeDocument/2006/relationships/hyperlink" Target="https://podminky.urs.cz/item/CS_URS_2024_02/997221571" TargetMode="External" /><Relationship Id="rId50" Type="http://schemas.openxmlformats.org/officeDocument/2006/relationships/hyperlink" Target="https://podminky.urs.cz/item/CS_URS_2024_02/997221579" TargetMode="External" /><Relationship Id="rId51" Type="http://schemas.openxmlformats.org/officeDocument/2006/relationships/hyperlink" Target="https://podminky.urs.cz/item/CS_URS_2024_02/997221815" TargetMode="External" /><Relationship Id="rId52" Type="http://schemas.openxmlformats.org/officeDocument/2006/relationships/hyperlink" Target="https://podminky.urs.cz/item/CS_URS_2024_02/997221845" TargetMode="External" /><Relationship Id="rId5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310.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2016015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Sportovní hala Sušice - Venkovní stavební objekty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9. 7. 2024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Sušice, nám. Svobody 138, 342 01 Sušice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APRIS s.r.o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ROUND(SUM(AG55:AG64),2)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ROUND(SUM(AS55:AS64),2)</f>
        <v>0</v>
      </c>
      <c r="AT54" s="108">
        <f>ROUND(SUM(AV54:AW54),2)</f>
        <v>0</v>
      </c>
      <c r="AU54" s="109">
        <f>ROUND(SUM(AU55:AU64),5)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ROUND(SUM(AZ55:AZ64),2)</f>
        <v>0</v>
      </c>
      <c r="BA54" s="108">
        <f>ROUND(SUM(BA55:BA64),2)</f>
        <v>0</v>
      </c>
      <c r="BB54" s="108">
        <f>ROUND(SUM(BB55:BB64),2)</f>
        <v>0</v>
      </c>
      <c r="BC54" s="108">
        <f>ROUND(SUM(BC55:BC64),2)</f>
        <v>0</v>
      </c>
      <c r="BD54" s="110">
        <f>ROUND(SUM(BD55:BD64),2)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'VRN - Vedlejší rozpočtové...'!J30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'VRN - Vedlejší rozpočtové...'!P81</f>
        <v>0</v>
      </c>
      <c r="AV55" s="122">
        <f>'VRN - Vedlejší rozpočtové...'!J33</f>
        <v>0</v>
      </c>
      <c r="AW55" s="122">
        <f>'VRN - Vedlejší rozpočtové...'!J34</f>
        <v>0</v>
      </c>
      <c r="AX55" s="122">
        <f>'VRN - Vedlejší rozpočtové...'!J35</f>
        <v>0</v>
      </c>
      <c r="AY55" s="122">
        <f>'VRN - Vedlejší rozpočtové...'!J36</f>
        <v>0</v>
      </c>
      <c r="AZ55" s="122">
        <f>'VRN - Vedlejší rozpočtové...'!F33</f>
        <v>0</v>
      </c>
      <c r="BA55" s="122">
        <f>'VRN - Vedlejší rozpočtové...'!F34</f>
        <v>0</v>
      </c>
      <c r="BB55" s="122">
        <f>'VRN - Vedlejší rozpočtové...'!F35</f>
        <v>0</v>
      </c>
      <c r="BC55" s="122">
        <f>'VRN - Vedlejší rozpočtové...'!F36</f>
        <v>0</v>
      </c>
      <c r="BD55" s="124">
        <f>'VRN - Vedlejší rozpočtové...'!F37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'ON - Ostatní náklady'!J30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'ON - Ostatní náklady'!P81</f>
        <v>0</v>
      </c>
      <c r="AV56" s="122">
        <f>'ON - Ostatní náklady'!J33</f>
        <v>0</v>
      </c>
      <c r="AW56" s="122">
        <f>'ON - Ostatní náklady'!J34</f>
        <v>0</v>
      </c>
      <c r="AX56" s="122">
        <f>'ON - Ostatní náklady'!J35</f>
        <v>0</v>
      </c>
      <c r="AY56" s="122">
        <f>'ON - Ostatní náklady'!J36</f>
        <v>0</v>
      </c>
      <c r="AZ56" s="122">
        <f>'ON - Ostatní náklady'!F33</f>
        <v>0</v>
      </c>
      <c r="BA56" s="122">
        <f>'ON - Ostatní náklady'!F34</f>
        <v>0</v>
      </c>
      <c r="BB56" s="122">
        <f>'ON - Ostatní náklady'!F35</f>
        <v>0</v>
      </c>
      <c r="BC56" s="122">
        <f>'ON - Ostatní náklady'!F36</f>
        <v>0</v>
      </c>
      <c r="BD56" s="124">
        <f>'ON - Ostatní náklady'!F37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24.7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'SO-02 - Areál - dopravní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1">
        <v>0</v>
      </c>
      <c r="AT57" s="122">
        <f>ROUND(SUM(AV57:AW57),2)</f>
        <v>0</v>
      </c>
      <c r="AU57" s="123">
        <f>'SO-02 - Areál - dopravní ...'!P87</f>
        <v>0</v>
      </c>
      <c r="AV57" s="122">
        <f>'SO-02 - Areál - dopravní ...'!J33</f>
        <v>0</v>
      </c>
      <c r="AW57" s="122">
        <f>'SO-02 - Areál - dopravní ...'!J34</f>
        <v>0</v>
      </c>
      <c r="AX57" s="122">
        <f>'SO-02 - Areál - dopravní ...'!J35</f>
        <v>0</v>
      </c>
      <c r="AY57" s="122">
        <f>'SO-02 - Areál - dopravní ...'!J36</f>
        <v>0</v>
      </c>
      <c r="AZ57" s="122">
        <f>'SO-02 - Areál - dopravní ...'!F33</f>
        <v>0</v>
      </c>
      <c r="BA57" s="122">
        <f>'SO-02 - Areál - dopravní ...'!F34</f>
        <v>0</v>
      </c>
      <c r="BB57" s="122">
        <f>'SO-02 - Areál - dopravní ...'!F35</f>
        <v>0</v>
      </c>
      <c r="BC57" s="122">
        <f>'SO-02 - Areál - dopravní ...'!F36</f>
        <v>0</v>
      </c>
      <c r="BD57" s="124">
        <f>'SO-02 - Areál - dopravní ...'!F37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7" customFormat="1" ht="24.75" customHeight="1">
      <c r="A58" s="113" t="s">
        <v>77</v>
      </c>
      <c r="B58" s="114"/>
      <c r="C58" s="115"/>
      <c r="D58" s="116" t="s">
        <v>90</v>
      </c>
      <c r="E58" s="116"/>
      <c r="F58" s="116"/>
      <c r="G58" s="116"/>
      <c r="H58" s="116"/>
      <c r="I58" s="117"/>
      <c r="J58" s="116" t="s">
        <v>91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'SO-03 - Systém likvidace 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80</v>
      </c>
      <c r="AR58" s="120"/>
      <c r="AS58" s="121">
        <v>0</v>
      </c>
      <c r="AT58" s="122">
        <f>ROUND(SUM(AV58:AW58),2)</f>
        <v>0</v>
      </c>
      <c r="AU58" s="123">
        <f>'SO-03 - Systém likvidace ...'!P87</f>
        <v>0</v>
      </c>
      <c r="AV58" s="122">
        <f>'SO-03 - Systém likvidace ...'!J33</f>
        <v>0</v>
      </c>
      <c r="AW58" s="122">
        <f>'SO-03 - Systém likvidace ...'!J34</f>
        <v>0</v>
      </c>
      <c r="AX58" s="122">
        <f>'SO-03 - Systém likvidace ...'!J35</f>
        <v>0</v>
      </c>
      <c r="AY58" s="122">
        <f>'SO-03 - Systém likvidace ...'!J36</f>
        <v>0</v>
      </c>
      <c r="AZ58" s="122">
        <f>'SO-03 - Systém likvidace ...'!F33</f>
        <v>0</v>
      </c>
      <c r="BA58" s="122">
        <f>'SO-03 - Systém likvidace ...'!F34</f>
        <v>0</v>
      </c>
      <c r="BB58" s="122">
        <f>'SO-03 - Systém likvidace ...'!F35</f>
        <v>0</v>
      </c>
      <c r="BC58" s="122">
        <f>'SO-03 - Systém likvidace ...'!F36</f>
        <v>0</v>
      </c>
      <c r="BD58" s="124">
        <f>'SO-03 - Systém likvidace ...'!F37</f>
        <v>0</v>
      </c>
      <c r="BE58" s="7"/>
      <c r="BT58" s="125" t="s">
        <v>81</v>
      </c>
      <c r="BV58" s="125" t="s">
        <v>75</v>
      </c>
      <c r="BW58" s="125" t="s">
        <v>92</v>
      </c>
      <c r="BX58" s="125" t="s">
        <v>5</v>
      </c>
      <c r="CL58" s="125" t="s">
        <v>19</v>
      </c>
      <c r="CM58" s="125" t="s">
        <v>83</v>
      </c>
    </row>
    <row r="59" s="7" customFormat="1" ht="16.5" customHeight="1">
      <c r="A59" s="113" t="s">
        <v>77</v>
      </c>
      <c r="B59" s="114"/>
      <c r="C59" s="115"/>
      <c r="D59" s="116" t="s">
        <v>93</v>
      </c>
      <c r="E59" s="116"/>
      <c r="F59" s="116"/>
      <c r="G59" s="116"/>
      <c r="H59" s="116"/>
      <c r="I59" s="117"/>
      <c r="J59" s="116" t="s">
        <v>94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'SO-04 - Řad-přípojka - ka...'!J30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80</v>
      </c>
      <c r="AR59" s="120"/>
      <c r="AS59" s="121">
        <v>0</v>
      </c>
      <c r="AT59" s="122">
        <f>ROUND(SUM(AV59:AW59),2)</f>
        <v>0</v>
      </c>
      <c r="AU59" s="123">
        <f>'SO-04 - Řad-přípojka - ka...'!P81</f>
        <v>0</v>
      </c>
      <c r="AV59" s="122">
        <f>'SO-04 - Řad-přípojka - ka...'!J33</f>
        <v>0</v>
      </c>
      <c r="AW59" s="122">
        <f>'SO-04 - Řad-přípojka - ka...'!J34</f>
        <v>0</v>
      </c>
      <c r="AX59" s="122">
        <f>'SO-04 - Řad-přípojka - ka...'!J35</f>
        <v>0</v>
      </c>
      <c r="AY59" s="122">
        <f>'SO-04 - Řad-přípojka - ka...'!J36</f>
        <v>0</v>
      </c>
      <c r="AZ59" s="122">
        <f>'SO-04 - Řad-přípojka - ka...'!F33</f>
        <v>0</v>
      </c>
      <c r="BA59" s="122">
        <f>'SO-04 - Řad-přípojka - ka...'!F34</f>
        <v>0</v>
      </c>
      <c r="BB59" s="122">
        <f>'SO-04 - Řad-přípojka - ka...'!F35</f>
        <v>0</v>
      </c>
      <c r="BC59" s="122">
        <f>'SO-04 - Řad-přípojka - ka...'!F36</f>
        <v>0</v>
      </c>
      <c r="BD59" s="124">
        <f>'SO-04 - Řad-přípojka - ka...'!F37</f>
        <v>0</v>
      </c>
      <c r="BE59" s="7"/>
      <c r="BT59" s="125" t="s">
        <v>81</v>
      </c>
      <c r="BV59" s="125" t="s">
        <v>75</v>
      </c>
      <c r="BW59" s="125" t="s">
        <v>95</v>
      </c>
      <c r="BX59" s="125" t="s">
        <v>5</v>
      </c>
      <c r="CL59" s="125" t="s">
        <v>19</v>
      </c>
      <c r="CM59" s="125" t="s">
        <v>83</v>
      </c>
    </row>
    <row r="60" s="7" customFormat="1" ht="16.5" customHeight="1">
      <c r="A60" s="113" t="s">
        <v>77</v>
      </c>
      <c r="B60" s="114"/>
      <c r="C60" s="115"/>
      <c r="D60" s="116" t="s">
        <v>96</v>
      </c>
      <c r="E60" s="116"/>
      <c r="F60" s="116"/>
      <c r="G60" s="116"/>
      <c r="H60" s="116"/>
      <c r="I60" s="117"/>
      <c r="J60" s="116" t="s">
        <v>97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'SO-05 - Řad-přípojka - vo...'!J30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80</v>
      </c>
      <c r="AR60" s="120"/>
      <c r="AS60" s="121">
        <v>0</v>
      </c>
      <c r="AT60" s="122">
        <f>ROUND(SUM(AV60:AW60),2)</f>
        <v>0</v>
      </c>
      <c r="AU60" s="123">
        <f>'SO-05 - Řad-přípojka - vo...'!P82</f>
        <v>0</v>
      </c>
      <c r="AV60" s="122">
        <f>'SO-05 - Řad-přípojka - vo...'!J33</f>
        <v>0</v>
      </c>
      <c r="AW60" s="122">
        <f>'SO-05 - Řad-přípojka - vo...'!J34</f>
        <v>0</v>
      </c>
      <c r="AX60" s="122">
        <f>'SO-05 - Řad-přípojka - vo...'!J35</f>
        <v>0</v>
      </c>
      <c r="AY60" s="122">
        <f>'SO-05 - Řad-přípojka - vo...'!J36</f>
        <v>0</v>
      </c>
      <c r="AZ60" s="122">
        <f>'SO-05 - Řad-přípojka - vo...'!F33</f>
        <v>0</v>
      </c>
      <c r="BA60" s="122">
        <f>'SO-05 - Řad-přípojka - vo...'!F34</f>
        <v>0</v>
      </c>
      <c r="BB60" s="122">
        <f>'SO-05 - Řad-přípojka - vo...'!F35</f>
        <v>0</v>
      </c>
      <c r="BC60" s="122">
        <f>'SO-05 - Řad-přípojka - vo...'!F36</f>
        <v>0</v>
      </c>
      <c r="BD60" s="124">
        <f>'SO-05 - Řad-přípojka - vo...'!F37</f>
        <v>0</v>
      </c>
      <c r="BE60" s="7"/>
      <c r="BT60" s="125" t="s">
        <v>81</v>
      </c>
      <c r="BV60" s="125" t="s">
        <v>75</v>
      </c>
      <c r="BW60" s="125" t="s">
        <v>98</v>
      </c>
      <c r="BX60" s="125" t="s">
        <v>5</v>
      </c>
      <c r="CL60" s="125" t="s">
        <v>19</v>
      </c>
      <c r="CM60" s="125" t="s">
        <v>83</v>
      </c>
    </row>
    <row r="61" s="7" customFormat="1" ht="16.5" customHeight="1">
      <c r="A61" s="113" t="s">
        <v>77</v>
      </c>
      <c r="B61" s="114"/>
      <c r="C61" s="115"/>
      <c r="D61" s="116" t="s">
        <v>99</v>
      </c>
      <c r="E61" s="116"/>
      <c r="F61" s="116"/>
      <c r="G61" s="116"/>
      <c r="H61" s="116"/>
      <c r="I61" s="117"/>
      <c r="J61" s="116" t="s">
        <v>100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'SO-06 - Přípojka - teplovod'!J30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80</v>
      </c>
      <c r="AR61" s="120"/>
      <c r="AS61" s="121">
        <v>0</v>
      </c>
      <c r="AT61" s="122">
        <f>ROUND(SUM(AV61:AW61),2)</f>
        <v>0</v>
      </c>
      <c r="AU61" s="123">
        <f>'SO-06 - Přípojka - teplovod'!P80</f>
        <v>0</v>
      </c>
      <c r="AV61" s="122">
        <f>'SO-06 - Přípojka - teplovod'!J33</f>
        <v>0</v>
      </c>
      <c r="AW61" s="122">
        <f>'SO-06 - Přípojka - teplovod'!J34</f>
        <v>0</v>
      </c>
      <c r="AX61" s="122">
        <f>'SO-06 - Přípojka - teplovod'!J35</f>
        <v>0</v>
      </c>
      <c r="AY61" s="122">
        <f>'SO-06 - Přípojka - teplovod'!J36</f>
        <v>0</v>
      </c>
      <c r="AZ61" s="122">
        <f>'SO-06 - Přípojka - teplovod'!F33</f>
        <v>0</v>
      </c>
      <c r="BA61" s="122">
        <f>'SO-06 - Přípojka - teplovod'!F34</f>
        <v>0</v>
      </c>
      <c r="BB61" s="122">
        <f>'SO-06 - Přípojka - teplovod'!F35</f>
        <v>0</v>
      </c>
      <c r="BC61" s="122">
        <f>'SO-06 - Přípojka - teplovod'!F36</f>
        <v>0</v>
      </c>
      <c r="BD61" s="124">
        <f>'SO-06 - Přípojka - teplovod'!F37</f>
        <v>0</v>
      </c>
      <c r="BE61" s="7"/>
      <c r="BT61" s="125" t="s">
        <v>81</v>
      </c>
      <c r="BV61" s="125" t="s">
        <v>75</v>
      </c>
      <c r="BW61" s="125" t="s">
        <v>101</v>
      </c>
      <c r="BX61" s="125" t="s">
        <v>5</v>
      </c>
      <c r="CL61" s="125" t="s">
        <v>19</v>
      </c>
      <c r="CM61" s="125" t="s">
        <v>83</v>
      </c>
    </row>
    <row r="62" s="7" customFormat="1" ht="16.5" customHeight="1">
      <c r="A62" s="113" t="s">
        <v>77</v>
      </c>
      <c r="B62" s="114"/>
      <c r="C62" s="115"/>
      <c r="D62" s="116" t="s">
        <v>102</v>
      </c>
      <c r="E62" s="116"/>
      <c r="F62" s="116"/>
      <c r="G62" s="116"/>
      <c r="H62" s="116"/>
      <c r="I62" s="117"/>
      <c r="J62" s="116" t="s">
        <v>103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'SO-07 - Areálové rozvody 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80</v>
      </c>
      <c r="AR62" s="120"/>
      <c r="AS62" s="121">
        <v>0</v>
      </c>
      <c r="AT62" s="122">
        <f>ROUND(SUM(AV62:AW62),2)</f>
        <v>0</v>
      </c>
      <c r="AU62" s="123">
        <f>'SO-07 - Areálové rozvody ...'!P82</f>
        <v>0</v>
      </c>
      <c r="AV62" s="122">
        <f>'SO-07 - Areálové rozvody ...'!J33</f>
        <v>0</v>
      </c>
      <c r="AW62" s="122">
        <f>'SO-07 - Areálové rozvody ...'!J34</f>
        <v>0</v>
      </c>
      <c r="AX62" s="122">
        <f>'SO-07 - Areálové rozvody ...'!J35</f>
        <v>0</v>
      </c>
      <c r="AY62" s="122">
        <f>'SO-07 - Areálové rozvody ...'!J36</f>
        <v>0</v>
      </c>
      <c r="AZ62" s="122">
        <f>'SO-07 - Areálové rozvody ...'!F33</f>
        <v>0</v>
      </c>
      <c r="BA62" s="122">
        <f>'SO-07 - Areálové rozvody ...'!F34</f>
        <v>0</v>
      </c>
      <c r="BB62" s="122">
        <f>'SO-07 - Areálové rozvody ...'!F35</f>
        <v>0</v>
      </c>
      <c r="BC62" s="122">
        <f>'SO-07 - Areálové rozvody ...'!F36</f>
        <v>0</v>
      </c>
      <c r="BD62" s="124">
        <f>'SO-07 - Areálové rozvody ...'!F37</f>
        <v>0</v>
      </c>
      <c r="BE62" s="7"/>
      <c r="BT62" s="125" t="s">
        <v>81</v>
      </c>
      <c r="BV62" s="125" t="s">
        <v>75</v>
      </c>
      <c r="BW62" s="125" t="s">
        <v>104</v>
      </c>
      <c r="BX62" s="125" t="s">
        <v>5</v>
      </c>
      <c r="CL62" s="125" t="s">
        <v>19</v>
      </c>
      <c r="CM62" s="125" t="s">
        <v>83</v>
      </c>
    </row>
    <row r="63" s="7" customFormat="1" ht="16.5" customHeight="1">
      <c r="A63" s="113" t="s">
        <v>77</v>
      </c>
      <c r="B63" s="114"/>
      <c r="C63" s="115"/>
      <c r="D63" s="116" t="s">
        <v>105</v>
      </c>
      <c r="E63" s="116"/>
      <c r="F63" s="116"/>
      <c r="G63" s="116"/>
      <c r="H63" s="116"/>
      <c r="I63" s="117"/>
      <c r="J63" s="116" t="s">
        <v>106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8">
        <f>'SO-09 - Veřejné osvětlení'!J30</f>
        <v>0</v>
      </c>
      <c r="AH63" s="117"/>
      <c r="AI63" s="117"/>
      <c r="AJ63" s="117"/>
      <c r="AK63" s="117"/>
      <c r="AL63" s="117"/>
      <c r="AM63" s="117"/>
      <c r="AN63" s="118">
        <f>SUM(AG63,AT63)</f>
        <v>0</v>
      </c>
      <c r="AO63" s="117"/>
      <c r="AP63" s="117"/>
      <c r="AQ63" s="119" t="s">
        <v>80</v>
      </c>
      <c r="AR63" s="120"/>
      <c r="AS63" s="121">
        <v>0</v>
      </c>
      <c r="AT63" s="122">
        <f>ROUND(SUM(AV63:AW63),2)</f>
        <v>0</v>
      </c>
      <c r="AU63" s="123">
        <f>'SO-09 - Veřejné osvětlení'!P82</f>
        <v>0</v>
      </c>
      <c r="AV63" s="122">
        <f>'SO-09 - Veřejné osvětlení'!J33</f>
        <v>0</v>
      </c>
      <c r="AW63" s="122">
        <f>'SO-09 - Veřejné osvětlení'!J34</f>
        <v>0</v>
      </c>
      <c r="AX63" s="122">
        <f>'SO-09 - Veřejné osvětlení'!J35</f>
        <v>0</v>
      </c>
      <c r="AY63" s="122">
        <f>'SO-09 - Veřejné osvětlení'!J36</f>
        <v>0</v>
      </c>
      <c r="AZ63" s="122">
        <f>'SO-09 - Veřejné osvětlení'!F33</f>
        <v>0</v>
      </c>
      <c r="BA63" s="122">
        <f>'SO-09 - Veřejné osvětlení'!F34</f>
        <v>0</v>
      </c>
      <c r="BB63" s="122">
        <f>'SO-09 - Veřejné osvětlení'!F35</f>
        <v>0</v>
      </c>
      <c r="BC63" s="122">
        <f>'SO-09 - Veřejné osvětlení'!F36</f>
        <v>0</v>
      </c>
      <c r="BD63" s="124">
        <f>'SO-09 - Veřejné osvětlení'!F37</f>
        <v>0</v>
      </c>
      <c r="BE63" s="7"/>
      <c r="BT63" s="125" t="s">
        <v>81</v>
      </c>
      <c r="BV63" s="125" t="s">
        <v>75</v>
      </c>
      <c r="BW63" s="125" t="s">
        <v>107</v>
      </c>
      <c r="BX63" s="125" t="s">
        <v>5</v>
      </c>
      <c r="CL63" s="125" t="s">
        <v>19</v>
      </c>
      <c r="CM63" s="125" t="s">
        <v>83</v>
      </c>
    </row>
    <row r="64" s="7" customFormat="1" ht="16.5" customHeight="1">
      <c r="A64" s="113" t="s">
        <v>77</v>
      </c>
      <c r="B64" s="114"/>
      <c r="C64" s="115"/>
      <c r="D64" s="116" t="s">
        <v>108</v>
      </c>
      <c r="E64" s="116"/>
      <c r="F64" s="116"/>
      <c r="G64" s="116"/>
      <c r="H64" s="116"/>
      <c r="I64" s="117"/>
      <c r="J64" s="116" t="s">
        <v>109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8">
        <f>'SO-10 - Sadové úpravy'!J30</f>
        <v>0</v>
      </c>
      <c r="AH64" s="117"/>
      <c r="AI64" s="117"/>
      <c r="AJ64" s="117"/>
      <c r="AK64" s="117"/>
      <c r="AL64" s="117"/>
      <c r="AM64" s="117"/>
      <c r="AN64" s="118">
        <f>SUM(AG64,AT64)</f>
        <v>0</v>
      </c>
      <c r="AO64" s="117"/>
      <c r="AP64" s="117"/>
      <c r="AQ64" s="119" t="s">
        <v>80</v>
      </c>
      <c r="AR64" s="120"/>
      <c r="AS64" s="126">
        <v>0</v>
      </c>
      <c r="AT64" s="127">
        <f>ROUND(SUM(AV64:AW64),2)</f>
        <v>0</v>
      </c>
      <c r="AU64" s="128">
        <f>'SO-10 - Sadové úpravy'!P86</f>
        <v>0</v>
      </c>
      <c r="AV64" s="127">
        <f>'SO-10 - Sadové úpravy'!J33</f>
        <v>0</v>
      </c>
      <c r="AW64" s="127">
        <f>'SO-10 - Sadové úpravy'!J34</f>
        <v>0</v>
      </c>
      <c r="AX64" s="127">
        <f>'SO-10 - Sadové úpravy'!J35</f>
        <v>0</v>
      </c>
      <c r="AY64" s="127">
        <f>'SO-10 - Sadové úpravy'!J36</f>
        <v>0</v>
      </c>
      <c r="AZ64" s="127">
        <f>'SO-10 - Sadové úpravy'!F33</f>
        <v>0</v>
      </c>
      <c r="BA64" s="127">
        <f>'SO-10 - Sadové úpravy'!F34</f>
        <v>0</v>
      </c>
      <c r="BB64" s="127">
        <f>'SO-10 - Sadové úpravy'!F35</f>
        <v>0</v>
      </c>
      <c r="BC64" s="127">
        <f>'SO-10 - Sadové úpravy'!F36</f>
        <v>0</v>
      </c>
      <c r="BD64" s="129">
        <f>'SO-10 - Sadové úpravy'!F37</f>
        <v>0</v>
      </c>
      <c r="BE64" s="7"/>
      <c r="BT64" s="125" t="s">
        <v>81</v>
      </c>
      <c r="BV64" s="125" t="s">
        <v>75</v>
      </c>
      <c r="BW64" s="125" t="s">
        <v>110</v>
      </c>
      <c r="BX64" s="125" t="s">
        <v>5</v>
      </c>
      <c r="CL64" s="125" t="s">
        <v>19</v>
      </c>
      <c r="CM64" s="125" t="s">
        <v>83</v>
      </c>
    </row>
    <row r="65" s="2" customFormat="1" ht="30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46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</row>
  </sheetData>
  <sheetProtection sheet="1" formatColumns="0" formatRows="0" objects="1" scenarios="1" spinCount="100000" saltValue="S7LK6F5GNowZ8HyEH/5q6S6V+Aev9iVIooOvBLDFrpohDsGhHhGQsEqGtmlcCqhgfpovq2Ab35AEjgILBBJ9rA==" hashValue="sDqrwBxlcxTXP3vtV+aW7a0SbTOPtAZrfwZQuvcN7z+YE0i+iMF7EPiPezeONPqeMCVhkwz/abSzu3jiWWiquQ==" algorithmName="SHA-512" password="9390"/>
  <mergeCells count="78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54:AP54"/>
  </mergeCells>
  <hyperlinks>
    <hyperlink ref="A55" location="'VRN - Vedlejší rozpočtové...'!C2" display="/"/>
    <hyperlink ref="A56" location="'ON - Ostatní náklady'!C2" display="/"/>
    <hyperlink ref="A57" location="'SO-02 - Areál - dopravní ...'!C2" display="/"/>
    <hyperlink ref="A58" location="'SO-03 - Systém likvidace ...'!C2" display="/"/>
    <hyperlink ref="A59" location="'SO-04 - Řad-přípojka - ka...'!C2" display="/"/>
    <hyperlink ref="A60" location="'SO-05 - Řad-přípojka - vo...'!C2" display="/"/>
    <hyperlink ref="A61" location="'SO-06 - Přípojka - teplovod'!C2" display="/"/>
    <hyperlink ref="A62" location="'SO-07 - Areálové rozvody ...'!C2" display="/"/>
    <hyperlink ref="A63" location="'SO-09 - Veřejné osvětlení'!C2" display="/"/>
    <hyperlink ref="A64" location="'SO-10 - Sadové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Sportovní hala Sušice - Venkovní stavební objekty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1048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ROUND((SUM(BE82:BE118)),  2)</f>
        <v>0</v>
      </c>
      <c r="G33" s="40"/>
      <c r="H33" s="40"/>
      <c r="I33" s="150">
        <v>0.20999999999999999</v>
      </c>
      <c r="J33" s="149">
        <f>ROUND(((SUM(BE82:BE118))*I33),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ROUND((SUM(BF82:BF118)),  2)</f>
        <v>0</v>
      </c>
      <c r="G34" s="40"/>
      <c r="H34" s="40"/>
      <c r="I34" s="150">
        <v>0.12</v>
      </c>
      <c r="J34" s="149">
        <f>ROUND(((SUM(BF82:BF118))*I34),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ROUND((SUM(BG82:BG118)),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ROUND((SUM(BH82:BH118)),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ROUND((SUM(BI82:BI118)),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Sportovní hala Sušice - Venkovní stavební objekty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SO-09 - Veřejné osvětlení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9. 7. 2024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Sušice, nám. Svobody 138, 342 01 Sušice</v>
      </c>
      <c r="G54" s="42"/>
      <c r="H54" s="42"/>
      <c r="I54" s="34" t="s">
        <v>31</v>
      </c>
      <c r="J54" s="38" t="str">
        <f>E21</f>
        <v>APRIS s.r.o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1049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1050</v>
      </c>
      <c r="E61" s="170"/>
      <c r="F61" s="170"/>
      <c r="G61" s="170"/>
      <c r="H61" s="170"/>
      <c r="I61" s="170"/>
      <c r="J61" s="171">
        <f>J103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7"/>
      <c r="C62" s="168"/>
      <c r="D62" s="169" t="s">
        <v>1051</v>
      </c>
      <c r="E62" s="170"/>
      <c r="F62" s="170"/>
      <c r="G62" s="170"/>
      <c r="H62" s="170"/>
      <c r="I62" s="170"/>
      <c r="J62" s="171">
        <f>J114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120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Sportovní hala Sušice - Venkovní stavební objekty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112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SO-09 - Veřejné osvětlení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 xml:space="preserve"> </v>
      </c>
      <c r="G76" s="42"/>
      <c r="H76" s="42"/>
      <c r="I76" s="34" t="s">
        <v>23</v>
      </c>
      <c r="J76" s="74" t="str">
        <f>IF(J12="","",J12)</f>
        <v>9. 7. 2024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>Město Sušice, nám. Svobody 138, 342 01 Sušice</v>
      </c>
      <c r="G78" s="42"/>
      <c r="H78" s="42"/>
      <c r="I78" s="34" t="s">
        <v>31</v>
      </c>
      <c r="J78" s="38" t="str">
        <f>E21</f>
        <v>APRIS s.r.o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121</v>
      </c>
      <c r="D81" s="182" t="s">
        <v>58</v>
      </c>
      <c r="E81" s="182" t="s">
        <v>54</v>
      </c>
      <c r="F81" s="182" t="s">
        <v>55</v>
      </c>
      <c r="G81" s="182" t="s">
        <v>122</v>
      </c>
      <c r="H81" s="182" t="s">
        <v>123</v>
      </c>
      <c r="I81" s="182" t="s">
        <v>124</v>
      </c>
      <c r="J81" s="182" t="s">
        <v>116</v>
      </c>
      <c r="K81" s="183" t="s">
        <v>125</v>
      </c>
      <c r="L81" s="184"/>
      <c r="M81" s="94" t="s">
        <v>19</v>
      </c>
      <c r="N81" s="95" t="s">
        <v>43</v>
      </c>
      <c r="O81" s="95" t="s">
        <v>126</v>
      </c>
      <c r="P81" s="95" t="s">
        <v>127</v>
      </c>
      <c r="Q81" s="95" t="s">
        <v>128</v>
      </c>
      <c r="R81" s="95" t="s">
        <v>129</v>
      </c>
      <c r="S81" s="95" t="s">
        <v>130</v>
      </c>
      <c r="T81" s="96" t="s">
        <v>131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132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P83+P103+P114</f>
        <v>0</v>
      </c>
      <c r="Q82" s="98"/>
      <c r="R82" s="187">
        <f>R83+R103+R114</f>
        <v>0</v>
      </c>
      <c r="S82" s="98"/>
      <c r="T82" s="188">
        <f>T83+T103+T114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72</v>
      </c>
      <c r="AU82" s="19" t="s">
        <v>117</v>
      </c>
      <c r="BK82" s="189">
        <f>BK83+BK103+BK114</f>
        <v>0</v>
      </c>
    </row>
    <row r="83" s="12" customFormat="1" ht="25.92" customHeight="1">
      <c r="A83" s="12"/>
      <c r="B83" s="190"/>
      <c r="C83" s="191"/>
      <c r="D83" s="192" t="s">
        <v>72</v>
      </c>
      <c r="E83" s="193" t="s">
        <v>1052</v>
      </c>
      <c r="F83" s="193" t="s">
        <v>1012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SUM(P84:P102)</f>
        <v>0</v>
      </c>
      <c r="Q83" s="198"/>
      <c r="R83" s="199">
        <f>SUM(R84:R102)</f>
        <v>0</v>
      </c>
      <c r="S83" s="198"/>
      <c r="T83" s="200">
        <f>SUM(T84:T102)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81</v>
      </c>
      <c r="AT83" s="202" t="s">
        <v>72</v>
      </c>
      <c r="AU83" s="202" t="s">
        <v>73</v>
      </c>
      <c r="AY83" s="201" t="s">
        <v>134</v>
      </c>
      <c r="BK83" s="203">
        <f>SUM(BK84:BK102)</f>
        <v>0</v>
      </c>
    </row>
    <row r="84" s="2" customFormat="1" ht="16.5" customHeight="1">
      <c r="A84" s="40"/>
      <c r="B84" s="41"/>
      <c r="C84" s="206" t="s">
        <v>81</v>
      </c>
      <c r="D84" s="206" t="s">
        <v>137</v>
      </c>
      <c r="E84" s="207" t="s">
        <v>1053</v>
      </c>
      <c r="F84" s="208" t="s">
        <v>1054</v>
      </c>
      <c r="G84" s="209" t="s">
        <v>898</v>
      </c>
      <c r="H84" s="210">
        <v>2</v>
      </c>
      <c r="I84" s="211"/>
      <c r="J84" s="212">
        <f>ROUND(I84*H84,2)</f>
        <v>0</v>
      </c>
      <c r="K84" s="208" t="s">
        <v>158</v>
      </c>
      <c r="L84" s="46"/>
      <c r="M84" s="213" t="s">
        <v>19</v>
      </c>
      <c r="N84" s="214" t="s">
        <v>44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142</v>
      </c>
      <c r="AT84" s="217" t="s">
        <v>137</v>
      </c>
      <c r="AU84" s="217" t="s">
        <v>81</v>
      </c>
      <c r="AY84" s="19" t="s">
        <v>134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81</v>
      </c>
      <c r="BK84" s="218">
        <f>ROUND(I84*H84,2)</f>
        <v>0</v>
      </c>
      <c r="BL84" s="19" t="s">
        <v>142</v>
      </c>
      <c r="BM84" s="217" t="s">
        <v>83</v>
      </c>
    </row>
    <row r="85" s="2" customFormat="1" ht="16.5" customHeight="1">
      <c r="A85" s="40"/>
      <c r="B85" s="41"/>
      <c r="C85" s="206" t="s">
        <v>83</v>
      </c>
      <c r="D85" s="206" t="s">
        <v>137</v>
      </c>
      <c r="E85" s="207" t="s">
        <v>1055</v>
      </c>
      <c r="F85" s="208" t="s">
        <v>1056</v>
      </c>
      <c r="G85" s="209" t="s">
        <v>898</v>
      </c>
      <c r="H85" s="210">
        <v>2</v>
      </c>
      <c r="I85" s="211"/>
      <c r="J85" s="212">
        <f>ROUND(I85*H85,2)</f>
        <v>0</v>
      </c>
      <c r="K85" s="208" t="s">
        <v>158</v>
      </c>
      <c r="L85" s="46"/>
      <c r="M85" s="213" t="s">
        <v>19</v>
      </c>
      <c r="N85" s="214" t="s">
        <v>44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142</v>
      </c>
      <c r="AT85" s="217" t="s">
        <v>137</v>
      </c>
      <c r="AU85" s="217" t="s">
        <v>81</v>
      </c>
      <c r="AY85" s="19" t="s">
        <v>134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81</v>
      </c>
      <c r="BK85" s="218">
        <f>ROUND(I85*H85,2)</f>
        <v>0</v>
      </c>
      <c r="BL85" s="19" t="s">
        <v>142</v>
      </c>
      <c r="BM85" s="217" t="s">
        <v>142</v>
      </c>
    </row>
    <row r="86" s="2" customFormat="1" ht="16.5" customHeight="1">
      <c r="A86" s="40"/>
      <c r="B86" s="41"/>
      <c r="C86" s="206" t="s">
        <v>148</v>
      </c>
      <c r="D86" s="206" t="s">
        <v>137</v>
      </c>
      <c r="E86" s="207" t="s">
        <v>1057</v>
      </c>
      <c r="F86" s="208" t="s">
        <v>1058</v>
      </c>
      <c r="G86" s="209" t="s">
        <v>248</v>
      </c>
      <c r="H86" s="210">
        <v>750</v>
      </c>
      <c r="I86" s="211"/>
      <c r="J86" s="212">
        <f>ROUND(I86*H86,2)</f>
        <v>0</v>
      </c>
      <c r="K86" s="208" t="s">
        <v>158</v>
      </c>
      <c r="L86" s="46"/>
      <c r="M86" s="213" t="s">
        <v>19</v>
      </c>
      <c r="N86" s="214" t="s">
        <v>44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142</v>
      </c>
      <c r="AT86" s="217" t="s">
        <v>137</v>
      </c>
      <c r="AU86" s="217" t="s">
        <v>81</v>
      </c>
      <c r="AY86" s="19" t="s">
        <v>134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81</v>
      </c>
      <c r="BK86" s="218">
        <f>ROUND(I86*H86,2)</f>
        <v>0</v>
      </c>
      <c r="BL86" s="19" t="s">
        <v>142</v>
      </c>
      <c r="BM86" s="217" t="s">
        <v>151</v>
      </c>
    </row>
    <row r="87" s="2" customFormat="1" ht="24.15" customHeight="1">
      <c r="A87" s="40"/>
      <c r="B87" s="41"/>
      <c r="C87" s="206" t="s">
        <v>142</v>
      </c>
      <c r="D87" s="206" t="s">
        <v>137</v>
      </c>
      <c r="E87" s="207" t="s">
        <v>1059</v>
      </c>
      <c r="F87" s="208" t="s">
        <v>1060</v>
      </c>
      <c r="G87" s="209" t="s">
        <v>248</v>
      </c>
      <c r="H87" s="210">
        <v>120</v>
      </c>
      <c r="I87" s="211"/>
      <c r="J87" s="212">
        <f>ROUND(I87*H87,2)</f>
        <v>0</v>
      </c>
      <c r="K87" s="208" t="s">
        <v>158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142</v>
      </c>
      <c r="AT87" s="217" t="s">
        <v>137</v>
      </c>
      <c r="AU87" s="217" t="s">
        <v>81</v>
      </c>
      <c r="AY87" s="19" t="s">
        <v>134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81</v>
      </c>
      <c r="BK87" s="218">
        <f>ROUND(I87*H87,2)</f>
        <v>0</v>
      </c>
      <c r="BL87" s="19" t="s">
        <v>142</v>
      </c>
      <c r="BM87" s="217" t="s">
        <v>167</v>
      </c>
    </row>
    <row r="88" s="2" customFormat="1" ht="21.75" customHeight="1">
      <c r="A88" s="40"/>
      <c r="B88" s="41"/>
      <c r="C88" s="206" t="s">
        <v>196</v>
      </c>
      <c r="D88" s="206" t="s">
        <v>137</v>
      </c>
      <c r="E88" s="207" t="s">
        <v>1061</v>
      </c>
      <c r="F88" s="208" t="s">
        <v>1062</v>
      </c>
      <c r="G88" s="209" t="s">
        <v>248</v>
      </c>
      <c r="H88" s="210">
        <v>1140</v>
      </c>
      <c r="I88" s="211"/>
      <c r="J88" s="212">
        <f>ROUND(I88*H88,2)</f>
        <v>0</v>
      </c>
      <c r="K88" s="208" t="s">
        <v>158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142</v>
      </c>
      <c r="AT88" s="217" t="s">
        <v>137</v>
      </c>
      <c r="AU88" s="217" t="s">
        <v>81</v>
      </c>
      <c r="AY88" s="19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142</v>
      </c>
      <c r="BM88" s="217" t="s">
        <v>199</v>
      </c>
    </row>
    <row r="89" s="2" customFormat="1" ht="16.5" customHeight="1">
      <c r="A89" s="40"/>
      <c r="B89" s="41"/>
      <c r="C89" s="206" t="s">
        <v>151</v>
      </c>
      <c r="D89" s="206" t="s">
        <v>137</v>
      </c>
      <c r="E89" s="207" t="s">
        <v>1063</v>
      </c>
      <c r="F89" s="208" t="s">
        <v>1064</v>
      </c>
      <c r="G89" s="209" t="s">
        <v>248</v>
      </c>
      <c r="H89" s="210">
        <v>1140</v>
      </c>
      <c r="I89" s="211"/>
      <c r="J89" s="212">
        <f>ROUND(I89*H89,2)</f>
        <v>0</v>
      </c>
      <c r="K89" s="208" t="s">
        <v>158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142</v>
      </c>
      <c r="AT89" s="217" t="s">
        <v>137</v>
      </c>
      <c r="AU89" s="217" t="s">
        <v>81</v>
      </c>
      <c r="AY89" s="19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142</v>
      </c>
      <c r="BM89" s="217" t="s">
        <v>8</v>
      </c>
    </row>
    <row r="90" s="2" customFormat="1" ht="21.75" customHeight="1">
      <c r="A90" s="40"/>
      <c r="B90" s="41"/>
      <c r="C90" s="206" t="s">
        <v>204</v>
      </c>
      <c r="D90" s="206" t="s">
        <v>137</v>
      </c>
      <c r="E90" s="207" t="s">
        <v>1065</v>
      </c>
      <c r="F90" s="208" t="s">
        <v>1066</v>
      </c>
      <c r="G90" s="209" t="s">
        <v>898</v>
      </c>
      <c r="H90" s="210">
        <v>20</v>
      </c>
      <c r="I90" s="211"/>
      <c r="J90" s="212">
        <f>ROUND(I90*H90,2)</f>
        <v>0</v>
      </c>
      <c r="K90" s="208" t="s">
        <v>158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142</v>
      </c>
      <c r="AT90" s="217" t="s">
        <v>137</v>
      </c>
      <c r="AU90" s="217" t="s">
        <v>81</v>
      </c>
      <c r="AY90" s="19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142</v>
      </c>
      <c r="BM90" s="217" t="s">
        <v>207</v>
      </c>
    </row>
    <row r="91" s="2" customFormat="1" ht="16.5" customHeight="1">
      <c r="A91" s="40"/>
      <c r="B91" s="41"/>
      <c r="C91" s="206" t="s">
        <v>167</v>
      </c>
      <c r="D91" s="206" t="s">
        <v>137</v>
      </c>
      <c r="E91" s="207" t="s">
        <v>1067</v>
      </c>
      <c r="F91" s="208" t="s">
        <v>1068</v>
      </c>
      <c r="G91" s="209" t="s">
        <v>898</v>
      </c>
      <c r="H91" s="210">
        <v>12</v>
      </c>
      <c r="I91" s="211"/>
      <c r="J91" s="212">
        <f>ROUND(I91*H91,2)</f>
        <v>0</v>
      </c>
      <c r="K91" s="208" t="s">
        <v>158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142</v>
      </c>
      <c r="AT91" s="217" t="s">
        <v>137</v>
      </c>
      <c r="AU91" s="217" t="s">
        <v>81</v>
      </c>
      <c r="AY91" s="19" t="s">
        <v>134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142</v>
      </c>
      <c r="BM91" s="217" t="s">
        <v>209</v>
      </c>
    </row>
    <row r="92" s="2" customFormat="1" ht="16.5" customHeight="1">
      <c r="A92" s="40"/>
      <c r="B92" s="41"/>
      <c r="C92" s="206" t="s">
        <v>210</v>
      </c>
      <c r="D92" s="206" t="s">
        <v>137</v>
      </c>
      <c r="E92" s="207" t="s">
        <v>1069</v>
      </c>
      <c r="F92" s="208" t="s">
        <v>1070</v>
      </c>
      <c r="G92" s="209" t="s">
        <v>898</v>
      </c>
      <c r="H92" s="210">
        <v>32</v>
      </c>
      <c r="I92" s="211"/>
      <c r="J92" s="212">
        <f>ROUND(I92*H92,2)</f>
        <v>0</v>
      </c>
      <c r="K92" s="208" t="s">
        <v>158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142</v>
      </c>
      <c r="AT92" s="217" t="s">
        <v>137</v>
      </c>
      <c r="AU92" s="217" t="s">
        <v>81</v>
      </c>
      <c r="AY92" s="19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142</v>
      </c>
      <c r="BM92" s="217" t="s">
        <v>213</v>
      </c>
    </row>
    <row r="93" s="2" customFormat="1" ht="16.5" customHeight="1">
      <c r="A93" s="40"/>
      <c r="B93" s="41"/>
      <c r="C93" s="206" t="s">
        <v>199</v>
      </c>
      <c r="D93" s="206" t="s">
        <v>137</v>
      </c>
      <c r="E93" s="207" t="s">
        <v>1071</v>
      </c>
      <c r="F93" s="208" t="s">
        <v>1072</v>
      </c>
      <c r="G93" s="209" t="s">
        <v>248</v>
      </c>
      <c r="H93" s="210">
        <v>80</v>
      </c>
      <c r="I93" s="211"/>
      <c r="J93" s="212">
        <f>ROUND(I93*H93,2)</f>
        <v>0</v>
      </c>
      <c r="K93" s="208" t="s">
        <v>158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142</v>
      </c>
      <c r="AT93" s="217" t="s">
        <v>137</v>
      </c>
      <c r="AU93" s="217" t="s">
        <v>81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142</v>
      </c>
      <c r="BM93" s="217" t="s">
        <v>219</v>
      </c>
    </row>
    <row r="94" s="2" customFormat="1" ht="21.75" customHeight="1">
      <c r="A94" s="40"/>
      <c r="B94" s="41"/>
      <c r="C94" s="206" t="s">
        <v>220</v>
      </c>
      <c r="D94" s="206" t="s">
        <v>137</v>
      </c>
      <c r="E94" s="207" t="s">
        <v>1073</v>
      </c>
      <c r="F94" s="208" t="s">
        <v>1074</v>
      </c>
      <c r="G94" s="209" t="s">
        <v>248</v>
      </c>
      <c r="H94" s="210">
        <v>600</v>
      </c>
      <c r="I94" s="211"/>
      <c r="J94" s="212">
        <f>ROUND(I94*H94,2)</f>
        <v>0</v>
      </c>
      <c r="K94" s="208" t="s">
        <v>158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142</v>
      </c>
      <c r="AT94" s="217" t="s">
        <v>137</v>
      </c>
      <c r="AU94" s="217" t="s">
        <v>81</v>
      </c>
      <c r="AY94" s="19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142</v>
      </c>
      <c r="BM94" s="217" t="s">
        <v>223</v>
      </c>
    </row>
    <row r="95" s="2" customFormat="1" ht="16.5" customHeight="1">
      <c r="A95" s="40"/>
      <c r="B95" s="41"/>
      <c r="C95" s="206" t="s">
        <v>8</v>
      </c>
      <c r="D95" s="206" t="s">
        <v>137</v>
      </c>
      <c r="E95" s="207" t="s">
        <v>1075</v>
      </c>
      <c r="F95" s="208" t="s">
        <v>1076</v>
      </c>
      <c r="G95" s="209" t="s">
        <v>898</v>
      </c>
      <c r="H95" s="210">
        <v>60</v>
      </c>
      <c r="I95" s="211"/>
      <c r="J95" s="212">
        <f>ROUND(I95*H95,2)</f>
        <v>0</v>
      </c>
      <c r="K95" s="208" t="s">
        <v>158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142</v>
      </c>
      <c r="AT95" s="217" t="s">
        <v>137</v>
      </c>
      <c r="AU95" s="217" t="s">
        <v>81</v>
      </c>
      <c r="AY95" s="19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142</v>
      </c>
      <c r="BM95" s="217" t="s">
        <v>226</v>
      </c>
    </row>
    <row r="96" s="2" customFormat="1" ht="16.5" customHeight="1">
      <c r="A96" s="40"/>
      <c r="B96" s="41"/>
      <c r="C96" s="206" t="s">
        <v>228</v>
      </c>
      <c r="D96" s="206" t="s">
        <v>137</v>
      </c>
      <c r="E96" s="207" t="s">
        <v>1077</v>
      </c>
      <c r="F96" s="208" t="s">
        <v>1078</v>
      </c>
      <c r="G96" s="209" t="s">
        <v>898</v>
      </c>
      <c r="H96" s="210">
        <v>60</v>
      </c>
      <c r="I96" s="211"/>
      <c r="J96" s="212">
        <f>ROUND(I96*H96,2)</f>
        <v>0</v>
      </c>
      <c r="K96" s="208" t="s">
        <v>158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142</v>
      </c>
      <c r="AT96" s="217" t="s">
        <v>137</v>
      </c>
      <c r="AU96" s="217" t="s">
        <v>81</v>
      </c>
      <c r="AY96" s="19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142</v>
      </c>
      <c r="BM96" s="217" t="s">
        <v>231</v>
      </c>
    </row>
    <row r="97" s="2" customFormat="1" ht="24.15" customHeight="1">
      <c r="A97" s="40"/>
      <c r="B97" s="41"/>
      <c r="C97" s="206" t="s">
        <v>207</v>
      </c>
      <c r="D97" s="206" t="s">
        <v>137</v>
      </c>
      <c r="E97" s="207" t="s">
        <v>1079</v>
      </c>
      <c r="F97" s="208" t="s">
        <v>1080</v>
      </c>
      <c r="G97" s="209" t="s">
        <v>898</v>
      </c>
      <c r="H97" s="210">
        <v>20</v>
      </c>
      <c r="I97" s="211"/>
      <c r="J97" s="212">
        <f>ROUND(I97*H97,2)</f>
        <v>0</v>
      </c>
      <c r="K97" s="208" t="s">
        <v>158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142</v>
      </c>
      <c r="AT97" s="217" t="s">
        <v>137</v>
      </c>
      <c r="AU97" s="217" t="s">
        <v>81</v>
      </c>
      <c r="AY97" s="19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142</v>
      </c>
      <c r="BM97" s="217" t="s">
        <v>233</v>
      </c>
    </row>
    <row r="98" s="2" customFormat="1" ht="21.75" customHeight="1">
      <c r="A98" s="40"/>
      <c r="B98" s="41"/>
      <c r="C98" s="206" t="s">
        <v>235</v>
      </c>
      <c r="D98" s="206" t="s">
        <v>137</v>
      </c>
      <c r="E98" s="207" t="s">
        <v>1081</v>
      </c>
      <c r="F98" s="208" t="s">
        <v>1082</v>
      </c>
      <c r="G98" s="209" t="s">
        <v>898</v>
      </c>
      <c r="H98" s="210">
        <v>20</v>
      </c>
      <c r="I98" s="211"/>
      <c r="J98" s="212">
        <f>ROUND(I98*H98,2)</f>
        <v>0</v>
      </c>
      <c r="K98" s="208" t="s">
        <v>158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142</v>
      </c>
      <c r="AT98" s="217" t="s">
        <v>137</v>
      </c>
      <c r="AU98" s="217" t="s">
        <v>81</v>
      </c>
      <c r="AY98" s="19" t="s">
        <v>134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142</v>
      </c>
      <c r="BM98" s="217" t="s">
        <v>238</v>
      </c>
    </row>
    <row r="99" s="2" customFormat="1" ht="16.5" customHeight="1">
      <c r="A99" s="40"/>
      <c r="B99" s="41"/>
      <c r="C99" s="206" t="s">
        <v>209</v>
      </c>
      <c r="D99" s="206" t="s">
        <v>137</v>
      </c>
      <c r="E99" s="207" t="s">
        <v>1083</v>
      </c>
      <c r="F99" s="208" t="s">
        <v>1084</v>
      </c>
      <c r="G99" s="209" t="s">
        <v>898</v>
      </c>
      <c r="H99" s="210">
        <v>40</v>
      </c>
      <c r="I99" s="211"/>
      <c r="J99" s="212">
        <f>ROUND(I99*H99,2)</f>
        <v>0</v>
      </c>
      <c r="K99" s="208" t="s">
        <v>158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142</v>
      </c>
      <c r="AT99" s="217" t="s">
        <v>137</v>
      </c>
      <c r="AU99" s="217" t="s">
        <v>81</v>
      </c>
      <c r="AY99" s="19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142</v>
      </c>
      <c r="BM99" s="217" t="s">
        <v>249</v>
      </c>
    </row>
    <row r="100" s="2" customFormat="1" ht="16.5" customHeight="1">
      <c r="A100" s="40"/>
      <c r="B100" s="41"/>
      <c r="C100" s="206" t="s">
        <v>252</v>
      </c>
      <c r="D100" s="206" t="s">
        <v>137</v>
      </c>
      <c r="E100" s="207" t="s">
        <v>1085</v>
      </c>
      <c r="F100" s="208" t="s">
        <v>1086</v>
      </c>
      <c r="G100" s="209" t="s">
        <v>898</v>
      </c>
      <c r="H100" s="210">
        <v>20</v>
      </c>
      <c r="I100" s="211"/>
      <c r="J100" s="212">
        <f>ROUND(I100*H100,2)</f>
        <v>0</v>
      </c>
      <c r="K100" s="208" t="s">
        <v>158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142</v>
      </c>
      <c r="AT100" s="217" t="s">
        <v>137</v>
      </c>
      <c r="AU100" s="217" t="s">
        <v>81</v>
      </c>
      <c r="AY100" s="19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142</v>
      </c>
      <c r="BM100" s="217" t="s">
        <v>255</v>
      </c>
    </row>
    <row r="101" s="2" customFormat="1" ht="16.5" customHeight="1">
      <c r="A101" s="40"/>
      <c r="B101" s="41"/>
      <c r="C101" s="206" t="s">
        <v>213</v>
      </c>
      <c r="D101" s="206" t="s">
        <v>137</v>
      </c>
      <c r="E101" s="207" t="s">
        <v>1087</v>
      </c>
      <c r="F101" s="208" t="s">
        <v>1088</v>
      </c>
      <c r="G101" s="209" t="s">
        <v>898</v>
      </c>
      <c r="H101" s="210">
        <v>20</v>
      </c>
      <c r="I101" s="211"/>
      <c r="J101" s="212">
        <f>ROUND(I101*H101,2)</f>
        <v>0</v>
      </c>
      <c r="K101" s="208" t="s">
        <v>158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142</v>
      </c>
      <c r="AT101" s="217" t="s">
        <v>137</v>
      </c>
      <c r="AU101" s="217" t="s">
        <v>81</v>
      </c>
      <c r="AY101" s="19" t="s">
        <v>134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142</v>
      </c>
      <c r="BM101" s="217" t="s">
        <v>263</v>
      </c>
    </row>
    <row r="102" s="2" customFormat="1" ht="16.5" customHeight="1">
      <c r="A102" s="40"/>
      <c r="B102" s="41"/>
      <c r="C102" s="206" t="s">
        <v>265</v>
      </c>
      <c r="D102" s="206" t="s">
        <v>137</v>
      </c>
      <c r="E102" s="207" t="s">
        <v>1089</v>
      </c>
      <c r="F102" s="208" t="s">
        <v>1022</v>
      </c>
      <c r="G102" s="209" t="s">
        <v>898</v>
      </c>
      <c r="H102" s="210">
        <v>1</v>
      </c>
      <c r="I102" s="211"/>
      <c r="J102" s="212">
        <f>ROUND(I102*H102,2)</f>
        <v>0</v>
      </c>
      <c r="K102" s="208" t="s">
        <v>158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142</v>
      </c>
      <c r="AT102" s="217" t="s">
        <v>137</v>
      </c>
      <c r="AU102" s="217" t="s">
        <v>81</v>
      </c>
      <c r="AY102" s="19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142</v>
      </c>
      <c r="BM102" s="217" t="s">
        <v>268</v>
      </c>
    </row>
    <row r="103" s="12" customFormat="1" ht="25.92" customHeight="1">
      <c r="A103" s="12"/>
      <c r="B103" s="190"/>
      <c r="C103" s="191"/>
      <c r="D103" s="192" t="s">
        <v>72</v>
      </c>
      <c r="E103" s="193" t="s">
        <v>1090</v>
      </c>
      <c r="F103" s="193" t="s">
        <v>177</v>
      </c>
      <c r="G103" s="191"/>
      <c r="H103" s="191"/>
      <c r="I103" s="194"/>
      <c r="J103" s="195">
        <f>BK103</f>
        <v>0</v>
      </c>
      <c r="K103" s="191"/>
      <c r="L103" s="196"/>
      <c r="M103" s="197"/>
      <c r="N103" s="198"/>
      <c r="O103" s="198"/>
      <c r="P103" s="199">
        <f>SUM(P104:P113)</f>
        <v>0</v>
      </c>
      <c r="Q103" s="198"/>
      <c r="R103" s="199">
        <f>SUM(R104:R113)</f>
        <v>0</v>
      </c>
      <c r="S103" s="198"/>
      <c r="T103" s="200">
        <f>SUM(T104:T113)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81</v>
      </c>
      <c r="AT103" s="202" t="s">
        <v>72</v>
      </c>
      <c r="AU103" s="202" t="s">
        <v>73</v>
      </c>
      <c r="AY103" s="201" t="s">
        <v>134</v>
      </c>
      <c r="BK103" s="203">
        <f>SUM(BK104:BK113)</f>
        <v>0</v>
      </c>
    </row>
    <row r="104" s="2" customFormat="1" ht="66.75" customHeight="1">
      <c r="A104" s="40"/>
      <c r="B104" s="41"/>
      <c r="C104" s="206" t="s">
        <v>219</v>
      </c>
      <c r="D104" s="206" t="s">
        <v>137</v>
      </c>
      <c r="E104" s="207" t="s">
        <v>1091</v>
      </c>
      <c r="F104" s="208" t="s">
        <v>1092</v>
      </c>
      <c r="G104" s="209" t="s">
        <v>898</v>
      </c>
      <c r="H104" s="210">
        <v>20</v>
      </c>
      <c r="I104" s="211"/>
      <c r="J104" s="212">
        <f>ROUND(I104*H104,2)</f>
        <v>0</v>
      </c>
      <c r="K104" s="208" t="s">
        <v>158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142</v>
      </c>
      <c r="AT104" s="217" t="s">
        <v>137</v>
      </c>
      <c r="AU104" s="217" t="s">
        <v>81</v>
      </c>
      <c r="AY104" s="19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142</v>
      </c>
      <c r="BM104" s="217" t="s">
        <v>273</v>
      </c>
    </row>
    <row r="105" s="2" customFormat="1" ht="16.5" customHeight="1">
      <c r="A105" s="40"/>
      <c r="B105" s="41"/>
      <c r="C105" s="206" t="s">
        <v>7</v>
      </c>
      <c r="D105" s="206" t="s">
        <v>137</v>
      </c>
      <c r="E105" s="207" t="s">
        <v>1093</v>
      </c>
      <c r="F105" s="208" t="s">
        <v>1027</v>
      </c>
      <c r="G105" s="209" t="s">
        <v>248</v>
      </c>
      <c r="H105" s="210">
        <v>50</v>
      </c>
      <c r="I105" s="211"/>
      <c r="J105" s="212">
        <f>ROUND(I105*H105,2)</f>
        <v>0</v>
      </c>
      <c r="K105" s="208" t="s">
        <v>158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142</v>
      </c>
      <c r="AT105" s="217" t="s">
        <v>137</v>
      </c>
      <c r="AU105" s="217" t="s">
        <v>81</v>
      </c>
      <c r="AY105" s="19" t="s">
        <v>134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142</v>
      </c>
      <c r="BM105" s="217" t="s">
        <v>278</v>
      </c>
    </row>
    <row r="106" s="2" customFormat="1" ht="16.5" customHeight="1">
      <c r="A106" s="40"/>
      <c r="B106" s="41"/>
      <c r="C106" s="206" t="s">
        <v>223</v>
      </c>
      <c r="D106" s="206" t="s">
        <v>137</v>
      </c>
      <c r="E106" s="207" t="s">
        <v>1094</v>
      </c>
      <c r="F106" s="208" t="s">
        <v>1029</v>
      </c>
      <c r="G106" s="209" t="s">
        <v>248</v>
      </c>
      <c r="H106" s="210">
        <v>50</v>
      </c>
      <c r="I106" s="211"/>
      <c r="J106" s="212">
        <f>ROUND(I106*H106,2)</f>
        <v>0</v>
      </c>
      <c r="K106" s="208" t="s">
        <v>158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142</v>
      </c>
      <c r="AT106" s="217" t="s">
        <v>137</v>
      </c>
      <c r="AU106" s="217" t="s">
        <v>81</v>
      </c>
      <c r="AY106" s="19" t="s">
        <v>134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142</v>
      </c>
      <c r="BM106" s="217" t="s">
        <v>283</v>
      </c>
    </row>
    <row r="107" s="2" customFormat="1" ht="16.5" customHeight="1">
      <c r="A107" s="40"/>
      <c r="B107" s="41"/>
      <c r="C107" s="206" t="s">
        <v>286</v>
      </c>
      <c r="D107" s="206" t="s">
        <v>137</v>
      </c>
      <c r="E107" s="207" t="s">
        <v>1095</v>
      </c>
      <c r="F107" s="208" t="s">
        <v>1096</v>
      </c>
      <c r="G107" s="209" t="s">
        <v>248</v>
      </c>
      <c r="H107" s="210">
        <v>520</v>
      </c>
      <c r="I107" s="211"/>
      <c r="J107" s="212">
        <f>ROUND(I107*H107,2)</f>
        <v>0</v>
      </c>
      <c r="K107" s="208" t="s">
        <v>158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142</v>
      </c>
      <c r="AT107" s="217" t="s">
        <v>137</v>
      </c>
      <c r="AU107" s="217" t="s">
        <v>81</v>
      </c>
      <c r="AY107" s="19" t="s">
        <v>134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81</v>
      </c>
      <c r="BK107" s="218">
        <f>ROUND(I107*H107,2)</f>
        <v>0</v>
      </c>
      <c r="BL107" s="19" t="s">
        <v>142</v>
      </c>
      <c r="BM107" s="217" t="s">
        <v>289</v>
      </c>
    </row>
    <row r="108" s="2" customFormat="1" ht="16.5" customHeight="1">
      <c r="A108" s="40"/>
      <c r="B108" s="41"/>
      <c r="C108" s="206" t="s">
        <v>226</v>
      </c>
      <c r="D108" s="206" t="s">
        <v>137</v>
      </c>
      <c r="E108" s="207" t="s">
        <v>1097</v>
      </c>
      <c r="F108" s="208" t="s">
        <v>1098</v>
      </c>
      <c r="G108" s="209" t="s">
        <v>248</v>
      </c>
      <c r="H108" s="210">
        <v>520</v>
      </c>
      <c r="I108" s="211"/>
      <c r="J108" s="212">
        <f>ROUND(I108*H108,2)</f>
        <v>0</v>
      </c>
      <c r="K108" s="208" t="s">
        <v>158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142</v>
      </c>
      <c r="AT108" s="217" t="s">
        <v>137</v>
      </c>
      <c r="AU108" s="217" t="s">
        <v>81</v>
      </c>
      <c r="AY108" s="19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142</v>
      </c>
      <c r="BM108" s="217" t="s">
        <v>295</v>
      </c>
    </row>
    <row r="109" s="2" customFormat="1" ht="24.15" customHeight="1">
      <c r="A109" s="40"/>
      <c r="B109" s="41"/>
      <c r="C109" s="206" t="s">
        <v>300</v>
      </c>
      <c r="D109" s="206" t="s">
        <v>137</v>
      </c>
      <c r="E109" s="207" t="s">
        <v>1099</v>
      </c>
      <c r="F109" s="208" t="s">
        <v>1031</v>
      </c>
      <c r="G109" s="209" t="s">
        <v>248</v>
      </c>
      <c r="H109" s="210">
        <v>570</v>
      </c>
      <c r="I109" s="211"/>
      <c r="J109" s="212">
        <f>ROUND(I109*H109,2)</f>
        <v>0</v>
      </c>
      <c r="K109" s="208" t="s">
        <v>158</v>
      </c>
      <c r="L109" s="46"/>
      <c r="M109" s="213" t="s">
        <v>19</v>
      </c>
      <c r="N109" s="214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142</v>
      </c>
      <c r="AT109" s="217" t="s">
        <v>137</v>
      </c>
      <c r="AU109" s="217" t="s">
        <v>81</v>
      </c>
      <c r="AY109" s="19" t="s">
        <v>134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81</v>
      </c>
      <c r="BK109" s="218">
        <f>ROUND(I109*H109,2)</f>
        <v>0</v>
      </c>
      <c r="BL109" s="19" t="s">
        <v>142</v>
      </c>
      <c r="BM109" s="217" t="s">
        <v>303</v>
      </c>
    </row>
    <row r="110" s="2" customFormat="1" ht="16.5" customHeight="1">
      <c r="A110" s="40"/>
      <c r="B110" s="41"/>
      <c r="C110" s="206" t="s">
        <v>231</v>
      </c>
      <c r="D110" s="206" t="s">
        <v>137</v>
      </c>
      <c r="E110" s="207" t="s">
        <v>1100</v>
      </c>
      <c r="F110" s="208" t="s">
        <v>1033</v>
      </c>
      <c r="G110" s="209" t="s">
        <v>187</v>
      </c>
      <c r="H110" s="210">
        <v>10</v>
      </c>
      <c r="I110" s="211"/>
      <c r="J110" s="212">
        <f>ROUND(I110*H110,2)</f>
        <v>0</v>
      </c>
      <c r="K110" s="208" t="s">
        <v>158</v>
      </c>
      <c r="L110" s="46"/>
      <c r="M110" s="213" t="s">
        <v>19</v>
      </c>
      <c r="N110" s="214" t="s">
        <v>44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142</v>
      </c>
      <c r="AT110" s="217" t="s">
        <v>137</v>
      </c>
      <c r="AU110" s="217" t="s">
        <v>81</v>
      </c>
      <c r="AY110" s="19" t="s">
        <v>134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142</v>
      </c>
      <c r="BM110" s="217" t="s">
        <v>307</v>
      </c>
    </row>
    <row r="111" s="2" customFormat="1" ht="16.5" customHeight="1">
      <c r="A111" s="40"/>
      <c r="B111" s="41"/>
      <c r="C111" s="206" t="s">
        <v>309</v>
      </c>
      <c r="D111" s="206" t="s">
        <v>137</v>
      </c>
      <c r="E111" s="207" t="s">
        <v>1101</v>
      </c>
      <c r="F111" s="208" t="s">
        <v>1035</v>
      </c>
      <c r="G111" s="209" t="s">
        <v>180</v>
      </c>
      <c r="H111" s="210">
        <v>200</v>
      </c>
      <c r="I111" s="211"/>
      <c r="J111" s="212">
        <f>ROUND(I111*H111,2)</f>
        <v>0</v>
      </c>
      <c r="K111" s="208" t="s">
        <v>158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142</v>
      </c>
      <c r="AT111" s="217" t="s">
        <v>137</v>
      </c>
      <c r="AU111" s="217" t="s">
        <v>81</v>
      </c>
      <c r="AY111" s="19" t="s">
        <v>134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81</v>
      </c>
      <c r="BK111" s="218">
        <f>ROUND(I111*H111,2)</f>
        <v>0</v>
      </c>
      <c r="BL111" s="19" t="s">
        <v>142</v>
      </c>
      <c r="BM111" s="217" t="s">
        <v>312</v>
      </c>
    </row>
    <row r="112" s="2" customFormat="1" ht="24.15" customHeight="1">
      <c r="A112" s="40"/>
      <c r="B112" s="41"/>
      <c r="C112" s="206" t="s">
        <v>233</v>
      </c>
      <c r="D112" s="206" t="s">
        <v>137</v>
      </c>
      <c r="E112" s="207" t="s">
        <v>1102</v>
      </c>
      <c r="F112" s="208" t="s">
        <v>1037</v>
      </c>
      <c r="G112" s="209" t="s">
        <v>248</v>
      </c>
      <c r="H112" s="210">
        <v>570</v>
      </c>
      <c r="I112" s="211"/>
      <c r="J112" s="212">
        <f>ROUND(I112*H112,2)</f>
        <v>0</v>
      </c>
      <c r="K112" s="208" t="s">
        <v>158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142</v>
      </c>
      <c r="AT112" s="217" t="s">
        <v>137</v>
      </c>
      <c r="AU112" s="217" t="s">
        <v>81</v>
      </c>
      <c r="AY112" s="19" t="s">
        <v>134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142</v>
      </c>
      <c r="BM112" s="217" t="s">
        <v>318</v>
      </c>
    </row>
    <row r="113" s="2" customFormat="1" ht="24.15" customHeight="1">
      <c r="A113" s="40"/>
      <c r="B113" s="41"/>
      <c r="C113" s="206" t="s">
        <v>320</v>
      </c>
      <c r="D113" s="206" t="s">
        <v>137</v>
      </c>
      <c r="E113" s="207" t="s">
        <v>1103</v>
      </c>
      <c r="F113" s="208" t="s">
        <v>1039</v>
      </c>
      <c r="G113" s="209" t="s">
        <v>248</v>
      </c>
      <c r="H113" s="210">
        <v>570</v>
      </c>
      <c r="I113" s="211"/>
      <c r="J113" s="212">
        <f>ROUND(I113*H113,2)</f>
        <v>0</v>
      </c>
      <c r="K113" s="208" t="s">
        <v>158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142</v>
      </c>
      <c r="AT113" s="217" t="s">
        <v>137</v>
      </c>
      <c r="AU113" s="217" t="s">
        <v>81</v>
      </c>
      <c r="AY113" s="19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142</v>
      </c>
      <c r="BM113" s="217" t="s">
        <v>323</v>
      </c>
    </row>
    <row r="114" s="12" customFormat="1" ht="25.92" customHeight="1">
      <c r="A114" s="12"/>
      <c r="B114" s="190"/>
      <c r="C114" s="191"/>
      <c r="D114" s="192" t="s">
        <v>72</v>
      </c>
      <c r="E114" s="193" t="s">
        <v>1104</v>
      </c>
      <c r="F114" s="193" t="s">
        <v>1041</v>
      </c>
      <c r="G114" s="191"/>
      <c r="H114" s="191"/>
      <c r="I114" s="194"/>
      <c r="J114" s="195">
        <f>BK114</f>
        <v>0</v>
      </c>
      <c r="K114" s="191"/>
      <c r="L114" s="196"/>
      <c r="M114" s="197"/>
      <c r="N114" s="198"/>
      <c r="O114" s="198"/>
      <c r="P114" s="199">
        <f>SUM(P115:P118)</f>
        <v>0</v>
      </c>
      <c r="Q114" s="198"/>
      <c r="R114" s="199">
        <f>SUM(R115:R118)</f>
        <v>0</v>
      </c>
      <c r="S114" s="198"/>
      <c r="T114" s="200">
        <f>SUM(T115:T118)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81</v>
      </c>
      <c r="AT114" s="202" t="s">
        <v>72</v>
      </c>
      <c r="AU114" s="202" t="s">
        <v>73</v>
      </c>
      <c r="AY114" s="201" t="s">
        <v>134</v>
      </c>
      <c r="BK114" s="203">
        <f>SUM(BK115:BK118)</f>
        <v>0</v>
      </c>
    </row>
    <row r="115" s="2" customFormat="1" ht="16.5" customHeight="1">
      <c r="A115" s="40"/>
      <c r="B115" s="41"/>
      <c r="C115" s="206" t="s">
        <v>238</v>
      </c>
      <c r="D115" s="206" t="s">
        <v>137</v>
      </c>
      <c r="E115" s="207" t="s">
        <v>1105</v>
      </c>
      <c r="F115" s="208" t="s">
        <v>1043</v>
      </c>
      <c r="G115" s="209" t="s">
        <v>451</v>
      </c>
      <c r="H115" s="210">
        <v>10</v>
      </c>
      <c r="I115" s="211"/>
      <c r="J115" s="212">
        <f>ROUND(I115*H115,2)</f>
        <v>0</v>
      </c>
      <c r="K115" s="208" t="s">
        <v>158</v>
      </c>
      <c r="L115" s="46"/>
      <c r="M115" s="213" t="s">
        <v>19</v>
      </c>
      <c r="N115" s="214" t="s">
        <v>44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142</v>
      </c>
      <c r="AT115" s="217" t="s">
        <v>137</v>
      </c>
      <c r="AU115" s="217" t="s">
        <v>81</v>
      </c>
      <c r="AY115" s="19" t="s">
        <v>134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ROUND(I115*H115,2)</f>
        <v>0</v>
      </c>
      <c r="BL115" s="19" t="s">
        <v>142</v>
      </c>
      <c r="BM115" s="217" t="s">
        <v>328</v>
      </c>
    </row>
    <row r="116" s="2" customFormat="1" ht="21.75" customHeight="1">
      <c r="A116" s="40"/>
      <c r="B116" s="41"/>
      <c r="C116" s="206" t="s">
        <v>330</v>
      </c>
      <c r="D116" s="206" t="s">
        <v>137</v>
      </c>
      <c r="E116" s="207" t="s">
        <v>1106</v>
      </c>
      <c r="F116" s="208" t="s">
        <v>1107</v>
      </c>
      <c r="G116" s="209" t="s">
        <v>451</v>
      </c>
      <c r="H116" s="210">
        <v>20</v>
      </c>
      <c r="I116" s="211"/>
      <c r="J116" s="212">
        <f>ROUND(I116*H116,2)</f>
        <v>0</v>
      </c>
      <c r="K116" s="208" t="s">
        <v>158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142</v>
      </c>
      <c r="AT116" s="217" t="s">
        <v>137</v>
      </c>
      <c r="AU116" s="217" t="s">
        <v>81</v>
      </c>
      <c r="AY116" s="19" t="s">
        <v>134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142</v>
      </c>
      <c r="BM116" s="217" t="s">
        <v>333</v>
      </c>
    </row>
    <row r="117" s="2" customFormat="1" ht="16.5" customHeight="1">
      <c r="A117" s="40"/>
      <c r="B117" s="41"/>
      <c r="C117" s="206" t="s">
        <v>249</v>
      </c>
      <c r="D117" s="206" t="s">
        <v>137</v>
      </c>
      <c r="E117" s="207" t="s">
        <v>1108</v>
      </c>
      <c r="F117" s="208" t="s">
        <v>1109</v>
      </c>
      <c r="G117" s="209" t="s">
        <v>451</v>
      </c>
      <c r="H117" s="210">
        <v>40</v>
      </c>
      <c r="I117" s="211"/>
      <c r="J117" s="212">
        <f>ROUND(I117*H117,2)</f>
        <v>0</v>
      </c>
      <c r="K117" s="208" t="s">
        <v>158</v>
      </c>
      <c r="L117" s="46"/>
      <c r="M117" s="213" t="s">
        <v>19</v>
      </c>
      <c r="N117" s="214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142</v>
      </c>
      <c r="AT117" s="217" t="s">
        <v>137</v>
      </c>
      <c r="AU117" s="217" t="s">
        <v>81</v>
      </c>
      <c r="AY117" s="19" t="s">
        <v>134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81</v>
      </c>
      <c r="BK117" s="218">
        <f>ROUND(I117*H117,2)</f>
        <v>0</v>
      </c>
      <c r="BL117" s="19" t="s">
        <v>142</v>
      </c>
      <c r="BM117" s="217" t="s">
        <v>338</v>
      </c>
    </row>
    <row r="118" s="2" customFormat="1" ht="16.5" customHeight="1">
      <c r="A118" s="40"/>
      <c r="B118" s="41"/>
      <c r="C118" s="206" t="s">
        <v>341</v>
      </c>
      <c r="D118" s="206" t="s">
        <v>137</v>
      </c>
      <c r="E118" s="207" t="s">
        <v>1110</v>
      </c>
      <c r="F118" s="208" t="s">
        <v>1047</v>
      </c>
      <c r="G118" s="209" t="s">
        <v>451</v>
      </c>
      <c r="H118" s="210">
        <v>20</v>
      </c>
      <c r="I118" s="211"/>
      <c r="J118" s="212">
        <f>ROUND(I118*H118,2)</f>
        <v>0</v>
      </c>
      <c r="K118" s="208" t="s">
        <v>158</v>
      </c>
      <c r="L118" s="46"/>
      <c r="M118" s="275" t="s">
        <v>19</v>
      </c>
      <c r="N118" s="276" t="s">
        <v>44</v>
      </c>
      <c r="O118" s="226"/>
      <c r="P118" s="277">
        <f>O118*H118</f>
        <v>0</v>
      </c>
      <c r="Q118" s="277">
        <v>0</v>
      </c>
      <c r="R118" s="277">
        <f>Q118*H118</f>
        <v>0</v>
      </c>
      <c r="S118" s="277">
        <v>0</v>
      </c>
      <c r="T118" s="27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142</v>
      </c>
      <c r="AT118" s="217" t="s">
        <v>137</v>
      </c>
      <c r="AU118" s="217" t="s">
        <v>81</v>
      </c>
      <c r="AY118" s="19" t="s">
        <v>134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ROUND(I118*H118,2)</f>
        <v>0</v>
      </c>
      <c r="BL118" s="19" t="s">
        <v>142</v>
      </c>
      <c r="BM118" s="217" t="s">
        <v>345</v>
      </c>
    </row>
    <row r="119" s="2" customFormat="1" ht="6.96" customHeight="1">
      <c r="A119" s="40"/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46"/>
      <c r="M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</sheetData>
  <sheetProtection sheet="1" autoFilter="0" formatColumns="0" formatRows="0" objects="1" scenarios="1" spinCount="100000" saltValue="X3EJyMx5qXJXlONoNnkTEz98XXQ6aVgRIMJrkOlerezv0vh9fG0b2DTJ2oJm1qnW9aHW0Vl3yCa3KfR4BrExqg==" hashValue="IeLeMPDHe4uJE21WkrjPYCx4cZClChwRTx4vwzk3NljVOboohGU5dGfsp40L0QUb/bQlTgIKgQGkHYRBzV254A==" algorithmName="SHA-512" password="9390"/>
  <autoFilter ref="C81:K11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Sportovní hala Sušice - Venkovní stavební objekty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1111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ROUND((SUM(BE86:BE271)),  2)</f>
        <v>0</v>
      </c>
      <c r="G33" s="40"/>
      <c r="H33" s="40"/>
      <c r="I33" s="150">
        <v>0.20999999999999999</v>
      </c>
      <c r="J33" s="149">
        <f>ROUND(((SUM(BE86:BE271))*I33),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ROUND((SUM(BF86:BF271)),  2)</f>
        <v>0</v>
      </c>
      <c r="G34" s="40"/>
      <c r="H34" s="40"/>
      <c r="I34" s="150">
        <v>0.12</v>
      </c>
      <c r="J34" s="149">
        <f>ROUND(((SUM(BF86:BF271))*I34),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ROUND((SUM(BG86:BG271)),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ROUND((SUM(BH86:BH271)),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ROUND((SUM(BI86:BI271)),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Sportovní hala Sušice - Venkovní stavební objekty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SO-10 - Sadové úpravy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9. 7. 2024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Sušice, nám. Svobody 138, 342 01 Sušice</v>
      </c>
      <c r="G54" s="42"/>
      <c r="H54" s="42"/>
      <c r="I54" s="34" t="s">
        <v>31</v>
      </c>
      <c r="J54" s="38" t="str">
        <f>E21</f>
        <v>APRIS s.r.o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169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170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171</v>
      </c>
      <c r="E62" s="176"/>
      <c r="F62" s="176"/>
      <c r="G62" s="176"/>
      <c r="H62" s="176"/>
      <c r="I62" s="176"/>
      <c r="J62" s="177">
        <f>J229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1112</v>
      </c>
      <c r="E63" s="176"/>
      <c r="F63" s="176"/>
      <c r="G63" s="176"/>
      <c r="H63" s="176"/>
      <c r="I63" s="176"/>
      <c r="J63" s="177">
        <f>J237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438</v>
      </c>
      <c r="E64" s="176"/>
      <c r="F64" s="176"/>
      <c r="G64" s="176"/>
      <c r="H64" s="176"/>
      <c r="I64" s="176"/>
      <c r="J64" s="177">
        <f>J258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173</v>
      </c>
      <c r="E65" s="176"/>
      <c r="F65" s="176"/>
      <c r="G65" s="176"/>
      <c r="H65" s="176"/>
      <c r="I65" s="176"/>
      <c r="J65" s="177">
        <f>J263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1113</v>
      </c>
      <c r="E66" s="170"/>
      <c r="F66" s="170"/>
      <c r="G66" s="170"/>
      <c r="H66" s="170"/>
      <c r="I66" s="170"/>
      <c r="J66" s="171">
        <f>J267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120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Sportovní hala Sušice - Venkovní stavební objekty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112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SO-10 - Sadové úpravy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9. 7. 2024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Město Sušice, nám. Svobody 138, 342 01 Sušice</v>
      </c>
      <c r="G82" s="42"/>
      <c r="H82" s="42"/>
      <c r="I82" s="34" t="s">
        <v>31</v>
      </c>
      <c r="J82" s="38" t="str">
        <f>E21</f>
        <v>APRIS s.r.o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36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121</v>
      </c>
      <c r="D85" s="182" t="s">
        <v>58</v>
      </c>
      <c r="E85" s="182" t="s">
        <v>54</v>
      </c>
      <c r="F85" s="182" t="s">
        <v>55</v>
      </c>
      <c r="G85" s="182" t="s">
        <v>122</v>
      </c>
      <c r="H85" s="182" t="s">
        <v>123</v>
      </c>
      <c r="I85" s="182" t="s">
        <v>124</v>
      </c>
      <c r="J85" s="182" t="s">
        <v>116</v>
      </c>
      <c r="K85" s="183" t="s">
        <v>125</v>
      </c>
      <c r="L85" s="184"/>
      <c r="M85" s="94" t="s">
        <v>19</v>
      </c>
      <c r="N85" s="95" t="s">
        <v>43</v>
      </c>
      <c r="O85" s="95" t="s">
        <v>126</v>
      </c>
      <c r="P85" s="95" t="s">
        <v>127</v>
      </c>
      <c r="Q85" s="95" t="s">
        <v>128</v>
      </c>
      <c r="R85" s="95" t="s">
        <v>129</v>
      </c>
      <c r="S85" s="95" t="s">
        <v>130</v>
      </c>
      <c r="T85" s="96" t="s">
        <v>131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132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P87+P267</f>
        <v>0</v>
      </c>
      <c r="Q86" s="98"/>
      <c r="R86" s="187">
        <f>R87+R267</f>
        <v>0</v>
      </c>
      <c r="S86" s="98"/>
      <c r="T86" s="188">
        <f>T87+T267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117</v>
      </c>
      <c r="BK86" s="189">
        <f>BK87+BK267</f>
        <v>0</v>
      </c>
    </row>
    <row r="87" s="12" customFormat="1" ht="25.92" customHeight="1">
      <c r="A87" s="12"/>
      <c r="B87" s="190"/>
      <c r="C87" s="191"/>
      <c r="D87" s="192" t="s">
        <v>72</v>
      </c>
      <c r="E87" s="193" t="s">
        <v>133</v>
      </c>
      <c r="F87" s="193" t="s">
        <v>176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P88+P229+P237+P258+P263</f>
        <v>0</v>
      </c>
      <c r="Q87" s="198"/>
      <c r="R87" s="199">
        <f>R88+R229+R237+R258+R263</f>
        <v>0</v>
      </c>
      <c r="S87" s="198"/>
      <c r="T87" s="200">
        <f>T88+T229+T237+T258+T263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81</v>
      </c>
      <c r="AT87" s="202" t="s">
        <v>72</v>
      </c>
      <c r="AU87" s="202" t="s">
        <v>73</v>
      </c>
      <c r="AY87" s="201" t="s">
        <v>134</v>
      </c>
      <c r="BK87" s="203">
        <f>BK88+BK229+BK237+BK258+BK263</f>
        <v>0</v>
      </c>
    </row>
    <row r="88" s="12" customFormat="1" ht="22.8" customHeight="1">
      <c r="A88" s="12"/>
      <c r="B88" s="190"/>
      <c r="C88" s="191"/>
      <c r="D88" s="192" t="s">
        <v>72</v>
      </c>
      <c r="E88" s="204" t="s">
        <v>81</v>
      </c>
      <c r="F88" s="204" t="s">
        <v>177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SUM(P89:P228)</f>
        <v>0</v>
      </c>
      <c r="Q88" s="198"/>
      <c r="R88" s="199">
        <f>SUM(R89:R228)</f>
        <v>0</v>
      </c>
      <c r="S88" s="198"/>
      <c r="T88" s="200">
        <f>SUM(T89:T228)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81</v>
      </c>
      <c r="AT88" s="202" t="s">
        <v>72</v>
      </c>
      <c r="AU88" s="202" t="s">
        <v>81</v>
      </c>
      <c r="AY88" s="201" t="s">
        <v>134</v>
      </c>
      <c r="BK88" s="203">
        <f>SUM(BK89:BK228)</f>
        <v>0</v>
      </c>
    </row>
    <row r="89" s="2" customFormat="1" ht="24.15" customHeight="1">
      <c r="A89" s="40"/>
      <c r="B89" s="41"/>
      <c r="C89" s="206" t="s">
        <v>81</v>
      </c>
      <c r="D89" s="206" t="s">
        <v>137</v>
      </c>
      <c r="E89" s="207" t="s">
        <v>1114</v>
      </c>
      <c r="F89" s="208" t="s">
        <v>1115</v>
      </c>
      <c r="G89" s="209" t="s">
        <v>248</v>
      </c>
      <c r="H89" s="210">
        <v>54</v>
      </c>
      <c r="I89" s="211"/>
      <c r="J89" s="212">
        <f>ROUND(I89*H89,2)</f>
        <v>0</v>
      </c>
      <c r="K89" s="208" t="s">
        <v>141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142</v>
      </c>
      <c r="AT89" s="217" t="s">
        <v>137</v>
      </c>
      <c r="AU89" s="217" t="s">
        <v>83</v>
      </c>
      <c r="AY89" s="19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142</v>
      </c>
      <c r="BM89" s="217" t="s">
        <v>83</v>
      </c>
    </row>
    <row r="90" s="2" customFormat="1">
      <c r="A90" s="40"/>
      <c r="B90" s="41"/>
      <c r="C90" s="42"/>
      <c r="D90" s="219" t="s">
        <v>143</v>
      </c>
      <c r="E90" s="42"/>
      <c r="F90" s="220" t="s">
        <v>1116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143</v>
      </c>
      <c r="AU90" s="19" t="s">
        <v>83</v>
      </c>
    </row>
    <row r="91" s="2" customFormat="1" ht="24.15" customHeight="1">
      <c r="A91" s="40"/>
      <c r="B91" s="41"/>
      <c r="C91" s="206" t="s">
        <v>83</v>
      </c>
      <c r="D91" s="206" t="s">
        <v>137</v>
      </c>
      <c r="E91" s="207" t="s">
        <v>1117</v>
      </c>
      <c r="F91" s="208" t="s">
        <v>1118</v>
      </c>
      <c r="G91" s="209" t="s">
        <v>248</v>
      </c>
      <c r="H91" s="210">
        <v>54</v>
      </c>
      <c r="I91" s="211"/>
      <c r="J91" s="212">
        <f>ROUND(I91*H91,2)</f>
        <v>0</v>
      </c>
      <c r="K91" s="208" t="s">
        <v>141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142</v>
      </c>
      <c r="AT91" s="217" t="s">
        <v>137</v>
      </c>
      <c r="AU91" s="217" t="s">
        <v>83</v>
      </c>
      <c r="AY91" s="19" t="s">
        <v>134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142</v>
      </c>
      <c r="BM91" s="217" t="s">
        <v>142</v>
      </c>
    </row>
    <row r="92" s="2" customFormat="1">
      <c r="A92" s="40"/>
      <c r="B92" s="41"/>
      <c r="C92" s="42"/>
      <c r="D92" s="219" t="s">
        <v>143</v>
      </c>
      <c r="E92" s="42"/>
      <c r="F92" s="220" t="s">
        <v>1119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143</v>
      </c>
      <c r="AU92" s="19" t="s">
        <v>83</v>
      </c>
    </row>
    <row r="93" s="2" customFormat="1" ht="24.15" customHeight="1">
      <c r="A93" s="40"/>
      <c r="B93" s="41"/>
      <c r="C93" s="206" t="s">
        <v>148</v>
      </c>
      <c r="D93" s="206" t="s">
        <v>137</v>
      </c>
      <c r="E93" s="207" t="s">
        <v>1120</v>
      </c>
      <c r="F93" s="208" t="s">
        <v>1121</v>
      </c>
      <c r="G93" s="209" t="s">
        <v>187</v>
      </c>
      <c r="H93" s="210">
        <v>1.04</v>
      </c>
      <c r="I93" s="211"/>
      <c r="J93" s="212">
        <f>ROUND(I93*H93,2)</f>
        <v>0</v>
      </c>
      <c r="K93" s="208" t="s">
        <v>158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142</v>
      </c>
      <c r="AT93" s="217" t="s">
        <v>137</v>
      </c>
      <c r="AU93" s="217" t="s">
        <v>83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142</v>
      </c>
      <c r="BM93" s="217" t="s">
        <v>151</v>
      </c>
    </row>
    <row r="94" s="2" customFormat="1" ht="24.15" customHeight="1">
      <c r="A94" s="40"/>
      <c r="B94" s="41"/>
      <c r="C94" s="206" t="s">
        <v>142</v>
      </c>
      <c r="D94" s="206" t="s">
        <v>137</v>
      </c>
      <c r="E94" s="207" t="s">
        <v>1122</v>
      </c>
      <c r="F94" s="208" t="s">
        <v>1123</v>
      </c>
      <c r="G94" s="209" t="s">
        <v>187</v>
      </c>
      <c r="H94" s="210">
        <v>1.04</v>
      </c>
      <c r="I94" s="211"/>
      <c r="J94" s="212">
        <f>ROUND(I94*H94,2)</f>
        <v>0</v>
      </c>
      <c r="K94" s="208" t="s">
        <v>158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142</v>
      </c>
      <c r="AT94" s="217" t="s">
        <v>137</v>
      </c>
      <c r="AU94" s="217" t="s">
        <v>83</v>
      </c>
      <c r="AY94" s="19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142</v>
      </c>
      <c r="BM94" s="217" t="s">
        <v>167</v>
      </c>
    </row>
    <row r="95" s="2" customFormat="1" ht="37.8" customHeight="1">
      <c r="A95" s="40"/>
      <c r="B95" s="41"/>
      <c r="C95" s="206" t="s">
        <v>196</v>
      </c>
      <c r="D95" s="206" t="s">
        <v>137</v>
      </c>
      <c r="E95" s="207" t="s">
        <v>1124</v>
      </c>
      <c r="F95" s="208" t="s">
        <v>1125</v>
      </c>
      <c r="G95" s="209" t="s">
        <v>187</v>
      </c>
      <c r="H95" s="210">
        <v>1.04</v>
      </c>
      <c r="I95" s="211"/>
      <c r="J95" s="212">
        <f>ROUND(I95*H95,2)</f>
        <v>0</v>
      </c>
      <c r="K95" s="208" t="s">
        <v>141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142</v>
      </c>
      <c r="AT95" s="217" t="s">
        <v>137</v>
      </c>
      <c r="AU95" s="217" t="s">
        <v>83</v>
      </c>
      <c r="AY95" s="19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142</v>
      </c>
      <c r="BM95" s="217" t="s">
        <v>199</v>
      </c>
    </row>
    <row r="96" s="2" customFormat="1">
      <c r="A96" s="40"/>
      <c r="B96" s="41"/>
      <c r="C96" s="42"/>
      <c r="D96" s="219" t="s">
        <v>143</v>
      </c>
      <c r="E96" s="42"/>
      <c r="F96" s="220" t="s">
        <v>1126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143</v>
      </c>
      <c r="AU96" s="19" t="s">
        <v>83</v>
      </c>
    </row>
    <row r="97" s="2" customFormat="1" ht="44.25" customHeight="1">
      <c r="A97" s="40"/>
      <c r="B97" s="41"/>
      <c r="C97" s="206" t="s">
        <v>151</v>
      </c>
      <c r="D97" s="206" t="s">
        <v>137</v>
      </c>
      <c r="E97" s="207" t="s">
        <v>1127</v>
      </c>
      <c r="F97" s="208" t="s">
        <v>1128</v>
      </c>
      <c r="G97" s="209" t="s">
        <v>218</v>
      </c>
      <c r="H97" s="210">
        <v>2.0800000000000001</v>
      </c>
      <c r="I97" s="211"/>
      <c r="J97" s="212">
        <f>ROUND(I97*H97,2)</f>
        <v>0</v>
      </c>
      <c r="K97" s="208" t="s">
        <v>141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142</v>
      </c>
      <c r="AT97" s="217" t="s">
        <v>137</v>
      </c>
      <c r="AU97" s="217" t="s">
        <v>83</v>
      </c>
      <c r="AY97" s="19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142</v>
      </c>
      <c r="BM97" s="217" t="s">
        <v>8</v>
      </c>
    </row>
    <row r="98" s="2" customFormat="1">
      <c r="A98" s="40"/>
      <c r="B98" s="41"/>
      <c r="C98" s="42"/>
      <c r="D98" s="219" t="s">
        <v>143</v>
      </c>
      <c r="E98" s="42"/>
      <c r="F98" s="220" t="s">
        <v>1129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143</v>
      </c>
      <c r="AU98" s="19" t="s">
        <v>83</v>
      </c>
    </row>
    <row r="99" s="2" customFormat="1" ht="33" customHeight="1">
      <c r="A99" s="40"/>
      <c r="B99" s="41"/>
      <c r="C99" s="206" t="s">
        <v>204</v>
      </c>
      <c r="D99" s="206" t="s">
        <v>137</v>
      </c>
      <c r="E99" s="207" t="s">
        <v>1130</v>
      </c>
      <c r="F99" s="208" t="s">
        <v>1131</v>
      </c>
      <c r="G99" s="209" t="s">
        <v>180</v>
      </c>
      <c r="H99" s="210">
        <v>3000</v>
      </c>
      <c r="I99" s="211"/>
      <c r="J99" s="212">
        <f>ROUND(I99*H99,2)</f>
        <v>0</v>
      </c>
      <c r="K99" s="208" t="s">
        <v>141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142</v>
      </c>
      <c r="AT99" s="217" t="s">
        <v>137</v>
      </c>
      <c r="AU99" s="217" t="s">
        <v>83</v>
      </c>
      <c r="AY99" s="19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142</v>
      </c>
      <c r="BM99" s="217" t="s">
        <v>207</v>
      </c>
    </row>
    <row r="100" s="2" customFormat="1">
      <c r="A100" s="40"/>
      <c r="B100" s="41"/>
      <c r="C100" s="42"/>
      <c r="D100" s="219" t="s">
        <v>143</v>
      </c>
      <c r="E100" s="42"/>
      <c r="F100" s="220" t="s">
        <v>1132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143</v>
      </c>
      <c r="AU100" s="19" t="s">
        <v>83</v>
      </c>
    </row>
    <row r="101" s="2" customFormat="1" ht="37.8" customHeight="1">
      <c r="A101" s="40"/>
      <c r="B101" s="41"/>
      <c r="C101" s="206" t="s">
        <v>167</v>
      </c>
      <c r="D101" s="206" t="s">
        <v>137</v>
      </c>
      <c r="E101" s="207" t="s">
        <v>1133</v>
      </c>
      <c r="F101" s="208" t="s">
        <v>1134</v>
      </c>
      <c r="G101" s="209" t="s">
        <v>180</v>
      </c>
      <c r="H101" s="210">
        <v>2605.1399999999999</v>
      </c>
      <c r="I101" s="211"/>
      <c r="J101" s="212">
        <f>ROUND(I101*H101,2)</f>
        <v>0</v>
      </c>
      <c r="K101" s="208" t="s">
        <v>141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142</v>
      </c>
      <c r="AT101" s="217" t="s">
        <v>137</v>
      </c>
      <c r="AU101" s="217" t="s">
        <v>83</v>
      </c>
      <c r="AY101" s="19" t="s">
        <v>134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142</v>
      </c>
      <c r="BM101" s="217" t="s">
        <v>209</v>
      </c>
    </row>
    <row r="102" s="2" customFormat="1">
      <c r="A102" s="40"/>
      <c r="B102" s="41"/>
      <c r="C102" s="42"/>
      <c r="D102" s="219" t="s">
        <v>143</v>
      </c>
      <c r="E102" s="42"/>
      <c r="F102" s="220" t="s">
        <v>1135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143</v>
      </c>
      <c r="AU102" s="19" t="s">
        <v>83</v>
      </c>
    </row>
    <row r="103" s="13" customFormat="1">
      <c r="A103" s="13"/>
      <c r="B103" s="228"/>
      <c r="C103" s="229"/>
      <c r="D103" s="230" t="s">
        <v>159</v>
      </c>
      <c r="E103" s="231" t="s">
        <v>19</v>
      </c>
      <c r="F103" s="232" t="s">
        <v>1136</v>
      </c>
      <c r="G103" s="229"/>
      <c r="H103" s="233">
        <v>2605.1399999999999</v>
      </c>
      <c r="I103" s="234"/>
      <c r="J103" s="229"/>
      <c r="K103" s="229"/>
      <c r="L103" s="235"/>
      <c r="M103" s="236"/>
      <c r="N103" s="237"/>
      <c r="O103" s="237"/>
      <c r="P103" s="237"/>
      <c r="Q103" s="237"/>
      <c r="R103" s="237"/>
      <c r="S103" s="237"/>
      <c r="T103" s="23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9" t="s">
        <v>159</v>
      </c>
      <c r="AU103" s="239" t="s">
        <v>83</v>
      </c>
      <c r="AV103" s="13" t="s">
        <v>83</v>
      </c>
      <c r="AW103" s="13" t="s">
        <v>35</v>
      </c>
      <c r="AX103" s="13" t="s">
        <v>73</v>
      </c>
      <c r="AY103" s="239" t="s">
        <v>134</v>
      </c>
    </row>
    <row r="104" s="14" customFormat="1">
      <c r="A104" s="14"/>
      <c r="B104" s="240"/>
      <c r="C104" s="241"/>
      <c r="D104" s="230" t="s">
        <v>159</v>
      </c>
      <c r="E104" s="242" t="s">
        <v>19</v>
      </c>
      <c r="F104" s="243" t="s">
        <v>160</v>
      </c>
      <c r="G104" s="241"/>
      <c r="H104" s="244">
        <v>2605.1399999999999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159</v>
      </c>
      <c r="AU104" s="250" t="s">
        <v>83</v>
      </c>
      <c r="AV104" s="14" t="s">
        <v>142</v>
      </c>
      <c r="AW104" s="14" t="s">
        <v>35</v>
      </c>
      <c r="AX104" s="14" t="s">
        <v>81</v>
      </c>
      <c r="AY104" s="250" t="s">
        <v>134</v>
      </c>
    </row>
    <row r="105" s="2" customFormat="1" ht="16.5" customHeight="1">
      <c r="A105" s="40"/>
      <c r="B105" s="41"/>
      <c r="C105" s="255" t="s">
        <v>210</v>
      </c>
      <c r="D105" s="255" t="s">
        <v>215</v>
      </c>
      <c r="E105" s="256" t="s">
        <v>1137</v>
      </c>
      <c r="F105" s="257" t="s">
        <v>1138</v>
      </c>
      <c r="G105" s="258" t="s">
        <v>187</v>
      </c>
      <c r="H105" s="259">
        <v>243.61500000000001</v>
      </c>
      <c r="I105" s="260"/>
      <c r="J105" s="261">
        <f>ROUND(I105*H105,2)</f>
        <v>0</v>
      </c>
      <c r="K105" s="257" t="s">
        <v>141</v>
      </c>
      <c r="L105" s="262"/>
      <c r="M105" s="263" t="s">
        <v>19</v>
      </c>
      <c r="N105" s="26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167</v>
      </c>
      <c r="AT105" s="217" t="s">
        <v>215</v>
      </c>
      <c r="AU105" s="217" t="s">
        <v>83</v>
      </c>
      <c r="AY105" s="19" t="s">
        <v>134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142</v>
      </c>
      <c r="BM105" s="217" t="s">
        <v>213</v>
      </c>
    </row>
    <row r="106" s="2" customFormat="1" ht="37.8" customHeight="1">
      <c r="A106" s="40"/>
      <c r="B106" s="41"/>
      <c r="C106" s="206" t="s">
        <v>199</v>
      </c>
      <c r="D106" s="206" t="s">
        <v>137</v>
      </c>
      <c r="E106" s="207" t="s">
        <v>1139</v>
      </c>
      <c r="F106" s="208" t="s">
        <v>1140</v>
      </c>
      <c r="G106" s="209" t="s">
        <v>180</v>
      </c>
      <c r="H106" s="210">
        <v>2605.0999999999999</v>
      </c>
      <c r="I106" s="211"/>
      <c r="J106" s="212">
        <f>ROUND(I106*H106,2)</f>
        <v>0</v>
      </c>
      <c r="K106" s="208" t="s">
        <v>141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142</v>
      </c>
      <c r="AT106" s="217" t="s">
        <v>137</v>
      </c>
      <c r="AU106" s="217" t="s">
        <v>83</v>
      </c>
      <c r="AY106" s="19" t="s">
        <v>134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142</v>
      </c>
      <c r="BM106" s="217" t="s">
        <v>219</v>
      </c>
    </row>
    <row r="107" s="2" customFormat="1">
      <c r="A107" s="40"/>
      <c r="B107" s="41"/>
      <c r="C107" s="42"/>
      <c r="D107" s="219" t="s">
        <v>143</v>
      </c>
      <c r="E107" s="42"/>
      <c r="F107" s="220" t="s">
        <v>1141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143</v>
      </c>
      <c r="AU107" s="19" t="s">
        <v>83</v>
      </c>
    </row>
    <row r="108" s="2" customFormat="1" ht="16.5" customHeight="1">
      <c r="A108" s="40"/>
      <c r="B108" s="41"/>
      <c r="C108" s="255" t="s">
        <v>220</v>
      </c>
      <c r="D108" s="255" t="s">
        <v>215</v>
      </c>
      <c r="E108" s="256" t="s">
        <v>1142</v>
      </c>
      <c r="F108" s="257" t="s">
        <v>1143</v>
      </c>
      <c r="G108" s="258" t="s">
        <v>187</v>
      </c>
      <c r="H108" s="259">
        <v>1172.2950000000001</v>
      </c>
      <c r="I108" s="260"/>
      <c r="J108" s="261">
        <f>ROUND(I108*H108,2)</f>
        <v>0</v>
      </c>
      <c r="K108" s="257" t="s">
        <v>158</v>
      </c>
      <c r="L108" s="262"/>
      <c r="M108" s="263" t="s">
        <v>19</v>
      </c>
      <c r="N108" s="26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167</v>
      </c>
      <c r="AT108" s="217" t="s">
        <v>215</v>
      </c>
      <c r="AU108" s="217" t="s">
        <v>83</v>
      </c>
      <c r="AY108" s="19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142</v>
      </c>
      <c r="BM108" s="217" t="s">
        <v>223</v>
      </c>
    </row>
    <row r="109" s="13" customFormat="1">
      <c r="A109" s="13"/>
      <c r="B109" s="228"/>
      <c r="C109" s="229"/>
      <c r="D109" s="230" t="s">
        <v>159</v>
      </c>
      <c r="E109" s="231" t="s">
        <v>19</v>
      </c>
      <c r="F109" s="232" t="s">
        <v>1144</v>
      </c>
      <c r="G109" s="229"/>
      <c r="H109" s="233">
        <v>1172.2950000000001</v>
      </c>
      <c r="I109" s="234"/>
      <c r="J109" s="229"/>
      <c r="K109" s="229"/>
      <c r="L109" s="235"/>
      <c r="M109" s="236"/>
      <c r="N109" s="237"/>
      <c r="O109" s="237"/>
      <c r="P109" s="237"/>
      <c r="Q109" s="237"/>
      <c r="R109" s="237"/>
      <c r="S109" s="237"/>
      <c r="T109" s="23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9" t="s">
        <v>159</v>
      </c>
      <c r="AU109" s="239" t="s">
        <v>83</v>
      </c>
      <c r="AV109" s="13" t="s">
        <v>83</v>
      </c>
      <c r="AW109" s="13" t="s">
        <v>35</v>
      </c>
      <c r="AX109" s="13" t="s">
        <v>73</v>
      </c>
      <c r="AY109" s="239" t="s">
        <v>134</v>
      </c>
    </row>
    <row r="110" s="14" customFormat="1">
      <c r="A110" s="14"/>
      <c r="B110" s="240"/>
      <c r="C110" s="241"/>
      <c r="D110" s="230" t="s">
        <v>159</v>
      </c>
      <c r="E110" s="242" t="s">
        <v>19</v>
      </c>
      <c r="F110" s="243" t="s">
        <v>160</v>
      </c>
      <c r="G110" s="241"/>
      <c r="H110" s="244">
        <v>1172.2950000000001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0" t="s">
        <v>159</v>
      </c>
      <c r="AU110" s="250" t="s">
        <v>83</v>
      </c>
      <c r="AV110" s="14" t="s">
        <v>142</v>
      </c>
      <c r="AW110" s="14" t="s">
        <v>35</v>
      </c>
      <c r="AX110" s="14" t="s">
        <v>81</v>
      </c>
      <c r="AY110" s="250" t="s">
        <v>134</v>
      </c>
    </row>
    <row r="111" s="2" customFormat="1" ht="24.15" customHeight="1">
      <c r="A111" s="40"/>
      <c r="B111" s="41"/>
      <c r="C111" s="206" t="s">
        <v>8</v>
      </c>
      <c r="D111" s="206" t="s">
        <v>137</v>
      </c>
      <c r="E111" s="207" t="s">
        <v>1145</v>
      </c>
      <c r="F111" s="208" t="s">
        <v>1146</v>
      </c>
      <c r="G111" s="209" t="s">
        <v>180</v>
      </c>
      <c r="H111" s="210">
        <v>2191</v>
      </c>
      <c r="I111" s="211"/>
      <c r="J111" s="212">
        <f>ROUND(I111*H111,2)</f>
        <v>0</v>
      </c>
      <c r="K111" s="208" t="s">
        <v>141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142</v>
      </c>
      <c r="AT111" s="217" t="s">
        <v>137</v>
      </c>
      <c r="AU111" s="217" t="s">
        <v>83</v>
      </c>
      <c r="AY111" s="19" t="s">
        <v>134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81</v>
      </c>
      <c r="BK111" s="218">
        <f>ROUND(I111*H111,2)</f>
        <v>0</v>
      </c>
      <c r="BL111" s="19" t="s">
        <v>142</v>
      </c>
      <c r="BM111" s="217" t="s">
        <v>226</v>
      </c>
    </row>
    <row r="112" s="2" customFormat="1">
      <c r="A112" s="40"/>
      <c r="B112" s="41"/>
      <c r="C112" s="42"/>
      <c r="D112" s="219" t="s">
        <v>143</v>
      </c>
      <c r="E112" s="42"/>
      <c r="F112" s="220" t="s">
        <v>1147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143</v>
      </c>
      <c r="AU112" s="19" t="s">
        <v>83</v>
      </c>
    </row>
    <row r="113" s="2" customFormat="1" ht="16.5" customHeight="1">
      <c r="A113" s="40"/>
      <c r="B113" s="41"/>
      <c r="C113" s="255" t="s">
        <v>228</v>
      </c>
      <c r="D113" s="255" t="s">
        <v>215</v>
      </c>
      <c r="E113" s="256" t="s">
        <v>1148</v>
      </c>
      <c r="F113" s="257" t="s">
        <v>1149</v>
      </c>
      <c r="G113" s="258" t="s">
        <v>992</v>
      </c>
      <c r="H113" s="259">
        <v>44</v>
      </c>
      <c r="I113" s="260"/>
      <c r="J113" s="261">
        <f>ROUND(I113*H113,2)</f>
        <v>0</v>
      </c>
      <c r="K113" s="257" t="s">
        <v>158</v>
      </c>
      <c r="L113" s="262"/>
      <c r="M113" s="263" t="s">
        <v>19</v>
      </c>
      <c r="N113" s="26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167</v>
      </c>
      <c r="AT113" s="217" t="s">
        <v>215</v>
      </c>
      <c r="AU113" s="217" t="s">
        <v>83</v>
      </c>
      <c r="AY113" s="19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142</v>
      </c>
      <c r="BM113" s="217" t="s">
        <v>231</v>
      </c>
    </row>
    <row r="114" s="2" customFormat="1" ht="44.25" customHeight="1">
      <c r="A114" s="40"/>
      <c r="B114" s="41"/>
      <c r="C114" s="206" t="s">
        <v>207</v>
      </c>
      <c r="D114" s="206" t="s">
        <v>137</v>
      </c>
      <c r="E114" s="207" t="s">
        <v>1150</v>
      </c>
      <c r="F114" s="208" t="s">
        <v>1151</v>
      </c>
      <c r="G114" s="209" t="s">
        <v>344</v>
      </c>
      <c r="H114" s="210">
        <v>1643</v>
      </c>
      <c r="I114" s="211"/>
      <c r="J114" s="212">
        <f>ROUND(I114*H114,2)</f>
        <v>0</v>
      </c>
      <c r="K114" s="208" t="s">
        <v>141</v>
      </c>
      <c r="L114" s="46"/>
      <c r="M114" s="213" t="s">
        <v>19</v>
      </c>
      <c r="N114" s="214" t="s">
        <v>44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142</v>
      </c>
      <c r="AT114" s="217" t="s">
        <v>137</v>
      </c>
      <c r="AU114" s="217" t="s">
        <v>83</v>
      </c>
      <c r="AY114" s="19" t="s">
        <v>134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81</v>
      </c>
      <c r="BK114" s="218">
        <f>ROUND(I114*H114,2)</f>
        <v>0</v>
      </c>
      <c r="BL114" s="19" t="s">
        <v>142</v>
      </c>
      <c r="BM114" s="217" t="s">
        <v>233</v>
      </c>
    </row>
    <row r="115" s="2" customFormat="1">
      <c r="A115" s="40"/>
      <c r="B115" s="41"/>
      <c r="C115" s="42"/>
      <c r="D115" s="219" t="s">
        <v>143</v>
      </c>
      <c r="E115" s="42"/>
      <c r="F115" s="220" t="s">
        <v>1152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143</v>
      </c>
      <c r="AU115" s="19" t="s">
        <v>83</v>
      </c>
    </row>
    <row r="116" s="2" customFormat="1" ht="33" customHeight="1">
      <c r="A116" s="40"/>
      <c r="B116" s="41"/>
      <c r="C116" s="206" t="s">
        <v>235</v>
      </c>
      <c r="D116" s="206" t="s">
        <v>137</v>
      </c>
      <c r="E116" s="207" t="s">
        <v>1153</v>
      </c>
      <c r="F116" s="208" t="s">
        <v>1154</v>
      </c>
      <c r="G116" s="209" t="s">
        <v>344</v>
      </c>
      <c r="H116" s="210">
        <v>384</v>
      </c>
      <c r="I116" s="211"/>
      <c r="J116" s="212">
        <f>ROUND(I116*H116,2)</f>
        <v>0</v>
      </c>
      <c r="K116" s="208" t="s">
        <v>141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142</v>
      </c>
      <c r="AT116" s="217" t="s">
        <v>137</v>
      </c>
      <c r="AU116" s="217" t="s">
        <v>83</v>
      </c>
      <c r="AY116" s="19" t="s">
        <v>134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142</v>
      </c>
      <c r="BM116" s="217" t="s">
        <v>238</v>
      </c>
    </row>
    <row r="117" s="2" customFormat="1">
      <c r="A117" s="40"/>
      <c r="B117" s="41"/>
      <c r="C117" s="42"/>
      <c r="D117" s="219" t="s">
        <v>143</v>
      </c>
      <c r="E117" s="42"/>
      <c r="F117" s="220" t="s">
        <v>1155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143</v>
      </c>
      <c r="AU117" s="19" t="s">
        <v>83</v>
      </c>
    </row>
    <row r="118" s="13" customFormat="1">
      <c r="A118" s="13"/>
      <c r="B118" s="228"/>
      <c r="C118" s="229"/>
      <c r="D118" s="230" t="s">
        <v>159</v>
      </c>
      <c r="E118" s="231" t="s">
        <v>19</v>
      </c>
      <c r="F118" s="232" t="s">
        <v>1156</v>
      </c>
      <c r="G118" s="229"/>
      <c r="H118" s="233">
        <v>384</v>
      </c>
      <c r="I118" s="234"/>
      <c r="J118" s="229"/>
      <c r="K118" s="229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159</v>
      </c>
      <c r="AU118" s="239" t="s">
        <v>83</v>
      </c>
      <c r="AV118" s="13" t="s">
        <v>83</v>
      </c>
      <c r="AW118" s="13" t="s">
        <v>35</v>
      </c>
      <c r="AX118" s="13" t="s">
        <v>73</v>
      </c>
      <c r="AY118" s="239" t="s">
        <v>134</v>
      </c>
    </row>
    <row r="119" s="14" customFormat="1">
      <c r="A119" s="14"/>
      <c r="B119" s="240"/>
      <c r="C119" s="241"/>
      <c r="D119" s="230" t="s">
        <v>159</v>
      </c>
      <c r="E119" s="242" t="s">
        <v>19</v>
      </c>
      <c r="F119" s="243" t="s">
        <v>160</v>
      </c>
      <c r="G119" s="241"/>
      <c r="H119" s="244">
        <v>384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0" t="s">
        <v>159</v>
      </c>
      <c r="AU119" s="250" t="s">
        <v>83</v>
      </c>
      <c r="AV119" s="14" t="s">
        <v>142</v>
      </c>
      <c r="AW119" s="14" t="s">
        <v>35</v>
      </c>
      <c r="AX119" s="14" t="s">
        <v>81</v>
      </c>
      <c r="AY119" s="250" t="s">
        <v>134</v>
      </c>
    </row>
    <row r="120" s="2" customFormat="1" ht="33" customHeight="1">
      <c r="A120" s="40"/>
      <c r="B120" s="41"/>
      <c r="C120" s="206" t="s">
        <v>209</v>
      </c>
      <c r="D120" s="206" t="s">
        <v>137</v>
      </c>
      <c r="E120" s="207" t="s">
        <v>1157</v>
      </c>
      <c r="F120" s="208" t="s">
        <v>1158</v>
      </c>
      <c r="G120" s="209" t="s">
        <v>344</v>
      </c>
      <c r="H120" s="210">
        <v>49</v>
      </c>
      <c r="I120" s="211"/>
      <c r="J120" s="212">
        <f>ROUND(I120*H120,2)</f>
        <v>0</v>
      </c>
      <c r="K120" s="208" t="s">
        <v>141</v>
      </c>
      <c r="L120" s="46"/>
      <c r="M120" s="213" t="s">
        <v>19</v>
      </c>
      <c r="N120" s="214" t="s">
        <v>44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142</v>
      </c>
      <c r="AT120" s="217" t="s">
        <v>137</v>
      </c>
      <c r="AU120" s="217" t="s">
        <v>83</v>
      </c>
      <c r="AY120" s="19" t="s">
        <v>134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81</v>
      </c>
      <c r="BK120" s="218">
        <f>ROUND(I120*H120,2)</f>
        <v>0</v>
      </c>
      <c r="BL120" s="19" t="s">
        <v>142</v>
      </c>
      <c r="BM120" s="217" t="s">
        <v>249</v>
      </c>
    </row>
    <row r="121" s="2" customFormat="1">
      <c r="A121" s="40"/>
      <c r="B121" s="41"/>
      <c r="C121" s="42"/>
      <c r="D121" s="219" t="s">
        <v>143</v>
      </c>
      <c r="E121" s="42"/>
      <c r="F121" s="220" t="s">
        <v>1159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143</v>
      </c>
      <c r="AU121" s="19" t="s">
        <v>83</v>
      </c>
    </row>
    <row r="122" s="13" customFormat="1">
      <c r="A122" s="13"/>
      <c r="B122" s="228"/>
      <c r="C122" s="229"/>
      <c r="D122" s="230" t="s">
        <v>159</v>
      </c>
      <c r="E122" s="231" t="s">
        <v>19</v>
      </c>
      <c r="F122" s="232" t="s">
        <v>419</v>
      </c>
      <c r="G122" s="229"/>
      <c r="H122" s="233">
        <v>49</v>
      </c>
      <c r="I122" s="234"/>
      <c r="J122" s="229"/>
      <c r="K122" s="229"/>
      <c r="L122" s="235"/>
      <c r="M122" s="236"/>
      <c r="N122" s="237"/>
      <c r="O122" s="237"/>
      <c r="P122" s="237"/>
      <c r="Q122" s="237"/>
      <c r="R122" s="237"/>
      <c r="S122" s="237"/>
      <c r="T122" s="23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9" t="s">
        <v>159</v>
      </c>
      <c r="AU122" s="239" t="s">
        <v>83</v>
      </c>
      <c r="AV122" s="13" t="s">
        <v>83</v>
      </c>
      <c r="AW122" s="13" t="s">
        <v>35</v>
      </c>
      <c r="AX122" s="13" t="s">
        <v>73</v>
      </c>
      <c r="AY122" s="239" t="s">
        <v>134</v>
      </c>
    </row>
    <row r="123" s="14" customFormat="1">
      <c r="A123" s="14"/>
      <c r="B123" s="240"/>
      <c r="C123" s="241"/>
      <c r="D123" s="230" t="s">
        <v>159</v>
      </c>
      <c r="E123" s="242" t="s">
        <v>19</v>
      </c>
      <c r="F123" s="243" t="s">
        <v>160</v>
      </c>
      <c r="G123" s="241"/>
      <c r="H123" s="244">
        <v>49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0" t="s">
        <v>159</v>
      </c>
      <c r="AU123" s="250" t="s">
        <v>83</v>
      </c>
      <c r="AV123" s="14" t="s">
        <v>142</v>
      </c>
      <c r="AW123" s="14" t="s">
        <v>35</v>
      </c>
      <c r="AX123" s="14" t="s">
        <v>81</v>
      </c>
      <c r="AY123" s="250" t="s">
        <v>134</v>
      </c>
    </row>
    <row r="124" s="2" customFormat="1" ht="21.75" customHeight="1">
      <c r="A124" s="40"/>
      <c r="B124" s="41"/>
      <c r="C124" s="206" t="s">
        <v>252</v>
      </c>
      <c r="D124" s="206" t="s">
        <v>137</v>
      </c>
      <c r="E124" s="207" t="s">
        <v>1160</v>
      </c>
      <c r="F124" s="208" t="s">
        <v>1161</v>
      </c>
      <c r="G124" s="209" t="s">
        <v>180</v>
      </c>
      <c r="H124" s="210">
        <v>3000</v>
      </c>
      <c r="I124" s="211"/>
      <c r="J124" s="212">
        <f>ROUND(I124*H124,2)</f>
        <v>0</v>
      </c>
      <c r="K124" s="208" t="s">
        <v>141</v>
      </c>
      <c r="L124" s="46"/>
      <c r="M124" s="213" t="s">
        <v>19</v>
      </c>
      <c r="N124" s="214" t="s">
        <v>44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142</v>
      </c>
      <c r="AT124" s="217" t="s">
        <v>137</v>
      </c>
      <c r="AU124" s="217" t="s">
        <v>83</v>
      </c>
      <c r="AY124" s="19" t="s">
        <v>134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ROUND(I124*H124,2)</f>
        <v>0</v>
      </c>
      <c r="BL124" s="19" t="s">
        <v>142</v>
      </c>
      <c r="BM124" s="217" t="s">
        <v>255</v>
      </c>
    </row>
    <row r="125" s="2" customFormat="1">
      <c r="A125" s="40"/>
      <c r="B125" s="41"/>
      <c r="C125" s="42"/>
      <c r="D125" s="219" t="s">
        <v>143</v>
      </c>
      <c r="E125" s="42"/>
      <c r="F125" s="220" t="s">
        <v>1162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143</v>
      </c>
      <c r="AU125" s="19" t="s">
        <v>83</v>
      </c>
    </row>
    <row r="126" s="13" customFormat="1">
      <c r="A126" s="13"/>
      <c r="B126" s="228"/>
      <c r="C126" s="229"/>
      <c r="D126" s="230" t="s">
        <v>159</v>
      </c>
      <c r="E126" s="231" t="s">
        <v>19</v>
      </c>
      <c r="F126" s="232" t="s">
        <v>1163</v>
      </c>
      <c r="G126" s="229"/>
      <c r="H126" s="233">
        <v>3000</v>
      </c>
      <c r="I126" s="234"/>
      <c r="J126" s="229"/>
      <c r="K126" s="229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159</v>
      </c>
      <c r="AU126" s="239" t="s">
        <v>83</v>
      </c>
      <c r="AV126" s="13" t="s">
        <v>83</v>
      </c>
      <c r="AW126" s="13" t="s">
        <v>35</v>
      </c>
      <c r="AX126" s="13" t="s">
        <v>73</v>
      </c>
      <c r="AY126" s="239" t="s">
        <v>134</v>
      </c>
    </row>
    <row r="127" s="14" customFormat="1">
      <c r="A127" s="14"/>
      <c r="B127" s="240"/>
      <c r="C127" s="241"/>
      <c r="D127" s="230" t="s">
        <v>159</v>
      </c>
      <c r="E127" s="242" t="s">
        <v>19</v>
      </c>
      <c r="F127" s="243" t="s">
        <v>160</v>
      </c>
      <c r="G127" s="241"/>
      <c r="H127" s="244">
        <v>3000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0" t="s">
        <v>159</v>
      </c>
      <c r="AU127" s="250" t="s">
        <v>83</v>
      </c>
      <c r="AV127" s="14" t="s">
        <v>142</v>
      </c>
      <c r="AW127" s="14" t="s">
        <v>35</v>
      </c>
      <c r="AX127" s="14" t="s">
        <v>81</v>
      </c>
      <c r="AY127" s="250" t="s">
        <v>134</v>
      </c>
    </row>
    <row r="128" s="2" customFormat="1" ht="24.15" customHeight="1">
      <c r="A128" s="40"/>
      <c r="B128" s="41"/>
      <c r="C128" s="206" t="s">
        <v>213</v>
      </c>
      <c r="D128" s="206" t="s">
        <v>137</v>
      </c>
      <c r="E128" s="207" t="s">
        <v>1164</v>
      </c>
      <c r="F128" s="208" t="s">
        <v>1165</v>
      </c>
      <c r="G128" s="209" t="s">
        <v>344</v>
      </c>
      <c r="H128" s="210">
        <v>1643</v>
      </c>
      <c r="I128" s="211"/>
      <c r="J128" s="212">
        <f>ROUND(I128*H128,2)</f>
        <v>0</v>
      </c>
      <c r="K128" s="208" t="s">
        <v>141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142</v>
      </c>
      <c r="AT128" s="217" t="s">
        <v>137</v>
      </c>
      <c r="AU128" s="217" t="s">
        <v>83</v>
      </c>
      <c r="AY128" s="19" t="s">
        <v>134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142</v>
      </c>
      <c r="BM128" s="217" t="s">
        <v>263</v>
      </c>
    </row>
    <row r="129" s="2" customFormat="1">
      <c r="A129" s="40"/>
      <c r="B129" s="41"/>
      <c r="C129" s="42"/>
      <c r="D129" s="219" t="s">
        <v>143</v>
      </c>
      <c r="E129" s="42"/>
      <c r="F129" s="220" t="s">
        <v>1166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143</v>
      </c>
      <c r="AU129" s="19" t="s">
        <v>83</v>
      </c>
    </row>
    <row r="130" s="2" customFormat="1" ht="16.5" customHeight="1">
      <c r="A130" s="40"/>
      <c r="B130" s="41"/>
      <c r="C130" s="255" t="s">
        <v>265</v>
      </c>
      <c r="D130" s="255" t="s">
        <v>215</v>
      </c>
      <c r="E130" s="256" t="s">
        <v>1167</v>
      </c>
      <c r="F130" s="257" t="s">
        <v>1168</v>
      </c>
      <c r="G130" s="258" t="s">
        <v>344</v>
      </c>
      <c r="H130" s="259">
        <v>420</v>
      </c>
      <c r="I130" s="260"/>
      <c r="J130" s="261">
        <f>ROUND(I130*H130,2)</f>
        <v>0</v>
      </c>
      <c r="K130" s="257" t="s">
        <v>158</v>
      </c>
      <c r="L130" s="262"/>
      <c r="M130" s="263" t="s">
        <v>19</v>
      </c>
      <c r="N130" s="264" t="s">
        <v>44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167</v>
      </c>
      <c r="AT130" s="217" t="s">
        <v>215</v>
      </c>
      <c r="AU130" s="217" t="s">
        <v>83</v>
      </c>
      <c r="AY130" s="19" t="s">
        <v>134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81</v>
      </c>
      <c r="BK130" s="218">
        <f>ROUND(I130*H130,2)</f>
        <v>0</v>
      </c>
      <c r="BL130" s="19" t="s">
        <v>142</v>
      </c>
      <c r="BM130" s="217" t="s">
        <v>268</v>
      </c>
    </row>
    <row r="131" s="13" customFormat="1">
      <c r="A131" s="13"/>
      <c r="B131" s="228"/>
      <c r="C131" s="229"/>
      <c r="D131" s="230" t="s">
        <v>159</v>
      </c>
      <c r="E131" s="231" t="s">
        <v>19</v>
      </c>
      <c r="F131" s="232" t="s">
        <v>1169</v>
      </c>
      <c r="G131" s="229"/>
      <c r="H131" s="233">
        <v>420</v>
      </c>
      <c r="I131" s="234"/>
      <c r="J131" s="229"/>
      <c r="K131" s="229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159</v>
      </c>
      <c r="AU131" s="239" t="s">
        <v>83</v>
      </c>
      <c r="AV131" s="13" t="s">
        <v>83</v>
      </c>
      <c r="AW131" s="13" t="s">
        <v>35</v>
      </c>
      <c r="AX131" s="13" t="s">
        <v>73</v>
      </c>
      <c r="AY131" s="239" t="s">
        <v>134</v>
      </c>
    </row>
    <row r="132" s="14" customFormat="1">
      <c r="A132" s="14"/>
      <c r="B132" s="240"/>
      <c r="C132" s="241"/>
      <c r="D132" s="230" t="s">
        <v>159</v>
      </c>
      <c r="E132" s="242" t="s">
        <v>19</v>
      </c>
      <c r="F132" s="243" t="s">
        <v>160</v>
      </c>
      <c r="G132" s="241"/>
      <c r="H132" s="244">
        <v>420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0" t="s">
        <v>159</v>
      </c>
      <c r="AU132" s="250" t="s">
        <v>83</v>
      </c>
      <c r="AV132" s="14" t="s">
        <v>142</v>
      </c>
      <c r="AW132" s="14" t="s">
        <v>35</v>
      </c>
      <c r="AX132" s="14" t="s">
        <v>81</v>
      </c>
      <c r="AY132" s="250" t="s">
        <v>134</v>
      </c>
    </row>
    <row r="133" s="2" customFormat="1" ht="16.5" customHeight="1">
      <c r="A133" s="40"/>
      <c r="B133" s="41"/>
      <c r="C133" s="255" t="s">
        <v>219</v>
      </c>
      <c r="D133" s="255" t="s">
        <v>215</v>
      </c>
      <c r="E133" s="256" t="s">
        <v>1170</v>
      </c>
      <c r="F133" s="257" t="s">
        <v>1171</v>
      </c>
      <c r="G133" s="258" t="s">
        <v>344</v>
      </c>
      <c r="H133" s="259">
        <v>179</v>
      </c>
      <c r="I133" s="260"/>
      <c r="J133" s="261">
        <f>ROUND(I133*H133,2)</f>
        <v>0</v>
      </c>
      <c r="K133" s="257" t="s">
        <v>158</v>
      </c>
      <c r="L133" s="262"/>
      <c r="M133" s="263" t="s">
        <v>19</v>
      </c>
      <c r="N133" s="264" t="s">
        <v>44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167</v>
      </c>
      <c r="AT133" s="217" t="s">
        <v>215</v>
      </c>
      <c r="AU133" s="217" t="s">
        <v>83</v>
      </c>
      <c r="AY133" s="19" t="s">
        <v>134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81</v>
      </c>
      <c r="BK133" s="218">
        <f>ROUND(I133*H133,2)</f>
        <v>0</v>
      </c>
      <c r="BL133" s="19" t="s">
        <v>142</v>
      </c>
      <c r="BM133" s="217" t="s">
        <v>273</v>
      </c>
    </row>
    <row r="134" s="13" customFormat="1">
      <c r="A134" s="13"/>
      <c r="B134" s="228"/>
      <c r="C134" s="229"/>
      <c r="D134" s="230" t="s">
        <v>159</v>
      </c>
      <c r="E134" s="231" t="s">
        <v>19</v>
      </c>
      <c r="F134" s="232" t="s">
        <v>1172</v>
      </c>
      <c r="G134" s="229"/>
      <c r="H134" s="233">
        <v>179</v>
      </c>
      <c r="I134" s="234"/>
      <c r="J134" s="229"/>
      <c r="K134" s="229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159</v>
      </c>
      <c r="AU134" s="239" t="s">
        <v>83</v>
      </c>
      <c r="AV134" s="13" t="s">
        <v>83</v>
      </c>
      <c r="AW134" s="13" t="s">
        <v>35</v>
      </c>
      <c r="AX134" s="13" t="s">
        <v>73</v>
      </c>
      <c r="AY134" s="239" t="s">
        <v>134</v>
      </c>
    </row>
    <row r="135" s="14" customFormat="1">
      <c r="A135" s="14"/>
      <c r="B135" s="240"/>
      <c r="C135" s="241"/>
      <c r="D135" s="230" t="s">
        <v>159</v>
      </c>
      <c r="E135" s="242" t="s">
        <v>19</v>
      </c>
      <c r="F135" s="243" t="s">
        <v>160</v>
      </c>
      <c r="G135" s="241"/>
      <c r="H135" s="244">
        <v>179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0" t="s">
        <v>159</v>
      </c>
      <c r="AU135" s="250" t="s">
        <v>83</v>
      </c>
      <c r="AV135" s="14" t="s">
        <v>142</v>
      </c>
      <c r="AW135" s="14" t="s">
        <v>35</v>
      </c>
      <c r="AX135" s="14" t="s">
        <v>81</v>
      </c>
      <c r="AY135" s="250" t="s">
        <v>134</v>
      </c>
    </row>
    <row r="136" s="2" customFormat="1" ht="16.5" customHeight="1">
      <c r="A136" s="40"/>
      <c r="B136" s="41"/>
      <c r="C136" s="255" t="s">
        <v>7</v>
      </c>
      <c r="D136" s="255" t="s">
        <v>215</v>
      </c>
      <c r="E136" s="256" t="s">
        <v>1173</v>
      </c>
      <c r="F136" s="257" t="s">
        <v>1174</v>
      </c>
      <c r="G136" s="258" t="s">
        <v>344</v>
      </c>
      <c r="H136" s="259">
        <v>266</v>
      </c>
      <c r="I136" s="260"/>
      <c r="J136" s="261">
        <f>ROUND(I136*H136,2)</f>
        <v>0</v>
      </c>
      <c r="K136" s="257" t="s">
        <v>158</v>
      </c>
      <c r="L136" s="262"/>
      <c r="M136" s="263" t="s">
        <v>19</v>
      </c>
      <c r="N136" s="264" t="s">
        <v>44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167</v>
      </c>
      <c r="AT136" s="217" t="s">
        <v>215</v>
      </c>
      <c r="AU136" s="217" t="s">
        <v>83</v>
      </c>
      <c r="AY136" s="19" t="s">
        <v>134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142</v>
      </c>
      <c r="BM136" s="217" t="s">
        <v>278</v>
      </c>
    </row>
    <row r="137" s="13" customFormat="1">
      <c r="A137" s="13"/>
      <c r="B137" s="228"/>
      <c r="C137" s="229"/>
      <c r="D137" s="230" t="s">
        <v>159</v>
      </c>
      <c r="E137" s="231" t="s">
        <v>19</v>
      </c>
      <c r="F137" s="232" t="s">
        <v>1175</v>
      </c>
      <c r="G137" s="229"/>
      <c r="H137" s="233">
        <v>266</v>
      </c>
      <c r="I137" s="234"/>
      <c r="J137" s="229"/>
      <c r="K137" s="229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159</v>
      </c>
      <c r="AU137" s="239" t="s">
        <v>83</v>
      </c>
      <c r="AV137" s="13" t="s">
        <v>83</v>
      </c>
      <c r="AW137" s="13" t="s">
        <v>35</v>
      </c>
      <c r="AX137" s="13" t="s">
        <v>73</v>
      </c>
      <c r="AY137" s="239" t="s">
        <v>134</v>
      </c>
    </row>
    <row r="138" s="14" customFormat="1">
      <c r="A138" s="14"/>
      <c r="B138" s="240"/>
      <c r="C138" s="241"/>
      <c r="D138" s="230" t="s">
        <v>159</v>
      </c>
      <c r="E138" s="242" t="s">
        <v>19</v>
      </c>
      <c r="F138" s="243" t="s">
        <v>160</v>
      </c>
      <c r="G138" s="241"/>
      <c r="H138" s="244">
        <v>266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0" t="s">
        <v>159</v>
      </c>
      <c r="AU138" s="250" t="s">
        <v>83</v>
      </c>
      <c r="AV138" s="14" t="s">
        <v>142</v>
      </c>
      <c r="AW138" s="14" t="s">
        <v>35</v>
      </c>
      <c r="AX138" s="14" t="s">
        <v>81</v>
      </c>
      <c r="AY138" s="250" t="s">
        <v>134</v>
      </c>
    </row>
    <row r="139" s="2" customFormat="1" ht="16.5" customHeight="1">
      <c r="A139" s="40"/>
      <c r="B139" s="41"/>
      <c r="C139" s="255" t="s">
        <v>223</v>
      </c>
      <c r="D139" s="255" t="s">
        <v>215</v>
      </c>
      <c r="E139" s="256" t="s">
        <v>1176</v>
      </c>
      <c r="F139" s="257" t="s">
        <v>1177</v>
      </c>
      <c r="G139" s="258" t="s">
        <v>344</v>
      </c>
      <c r="H139" s="259">
        <v>65</v>
      </c>
      <c r="I139" s="260"/>
      <c r="J139" s="261">
        <f>ROUND(I139*H139,2)</f>
        <v>0</v>
      </c>
      <c r="K139" s="257" t="s">
        <v>158</v>
      </c>
      <c r="L139" s="262"/>
      <c r="M139" s="263" t="s">
        <v>19</v>
      </c>
      <c r="N139" s="264" t="s">
        <v>44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167</v>
      </c>
      <c r="AT139" s="217" t="s">
        <v>215</v>
      </c>
      <c r="AU139" s="217" t="s">
        <v>83</v>
      </c>
      <c r="AY139" s="19" t="s">
        <v>134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ROUND(I139*H139,2)</f>
        <v>0</v>
      </c>
      <c r="BL139" s="19" t="s">
        <v>142</v>
      </c>
      <c r="BM139" s="217" t="s">
        <v>283</v>
      </c>
    </row>
    <row r="140" s="13" customFormat="1">
      <c r="A140" s="13"/>
      <c r="B140" s="228"/>
      <c r="C140" s="229"/>
      <c r="D140" s="230" t="s">
        <v>159</v>
      </c>
      <c r="E140" s="231" t="s">
        <v>19</v>
      </c>
      <c r="F140" s="232" t="s">
        <v>1178</v>
      </c>
      <c r="G140" s="229"/>
      <c r="H140" s="233">
        <v>65</v>
      </c>
      <c r="I140" s="234"/>
      <c r="J140" s="229"/>
      <c r="K140" s="229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159</v>
      </c>
      <c r="AU140" s="239" t="s">
        <v>83</v>
      </c>
      <c r="AV140" s="13" t="s">
        <v>83</v>
      </c>
      <c r="AW140" s="13" t="s">
        <v>35</v>
      </c>
      <c r="AX140" s="13" t="s">
        <v>73</v>
      </c>
      <c r="AY140" s="239" t="s">
        <v>134</v>
      </c>
    </row>
    <row r="141" s="14" customFormat="1">
      <c r="A141" s="14"/>
      <c r="B141" s="240"/>
      <c r="C141" s="241"/>
      <c r="D141" s="230" t="s">
        <v>159</v>
      </c>
      <c r="E141" s="242" t="s">
        <v>19</v>
      </c>
      <c r="F141" s="243" t="s">
        <v>160</v>
      </c>
      <c r="G141" s="241"/>
      <c r="H141" s="244">
        <v>65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159</v>
      </c>
      <c r="AU141" s="250" t="s">
        <v>83</v>
      </c>
      <c r="AV141" s="14" t="s">
        <v>142</v>
      </c>
      <c r="AW141" s="14" t="s">
        <v>35</v>
      </c>
      <c r="AX141" s="14" t="s">
        <v>81</v>
      </c>
      <c r="AY141" s="250" t="s">
        <v>134</v>
      </c>
    </row>
    <row r="142" s="2" customFormat="1" ht="16.5" customHeight="1">
      <c r="A142" s="40"/>
      <c r="B142" s="41"/>
      <c r="C142" s="255" t="s">
        <v>286</v>
      </c>
      <c r="D142" s="255" t="s">
        <v>215</v>
      </c>
      <c r="E142" s="256" t="s">
        <v>1179</v>
      </c>
      <c r="F142" s="257" t="s">
        <v>1180</v>
      </c>
      <c r="G142" s="258" t="s">
        <v>344</v>
      </c>
      <c r="H142" s="259">
        <v>129</v>
      </c>
      <c r="I142" s="260"/>
      <c r="J142" s="261">
        <f>ROUND(I142*H142,2)</f>
        <v>0</v>
      </c>
      <c r="K142" s="257" t="s">
        <v>158</v>
      </c>
      <c r="L142" s="262"/>
      <c r="M142" s="263" t="s">
        <v>19</v>
      </c>
      <c r="N142" s="264" t="s">
        <v>44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167</v>
      </c>
      <c r="AT142" s="217" t="s">
        <v>215</v>
      </c>
      <c r="AU142" s="217" t="s">
        <v>83</v>
      </c>
      <c r="AY142" s="19" t="s">
        <v>134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81</v>
      </c>
      <c r="BK142" s="218">
        <f>ROUND(I142*H142,2)</f>
        <v>0</v>
      </c>
      <c r="BL142" s="19" t="s">
        <v>142</v>
      </c>
      <c r="BM142" s="217" t="s">
        <v>289</v>
      </c>
    </row>
    <row r="143" s="13" customFormat="1">
      <c r="A143" s="13"/>
      <c r="B143" s="228"/>
      <c r="C143" s="229"/>
      <c r="D143" s="230" t="s">
        <v>159</v>
      </c>
      <c r="E143" s="231" t="s">
        <v>19</v>
      </c>
      <c r="F143" s="232" t="s">
        <v>1181</v>
      </c>
      <c r="G143" s="229"/>
      <c r="H143" s="233">
        <v>129</v>
      </c>
      <c r="I143" s="234"/>
      <c r="J143" s="229"/>
      <c r="K143" s="229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159</v>
      </c>
      <c r="AU143" s="239" t="s">
        <v>83</v>
      </c>
      <c r="AV143" s="13" t="s">
        <v>83</v>
      </c>
      <c r="AW143" s="13" t="s">
        <v>35</v>
      </c>
      <c r="AX143" s="13" t="s">
        <v>73</v>
      </c>
      <c r="AY143" s="239" t="s">
        <v>134</v>
      </c>
    </row>
    <row r="144" s="14" customFormat="1">
      <c r="A144" s="14"/>
      <c r="B144" s="240"/>
      <c r="C144" s="241"/>
      <c r="D144" s="230" t="s">
        <v>159</v>
      </c>
      <c r="E144" s="242" t="s">
        <v>19</v>
      </c>
      <c r="F144" s="243" t="s">
        <v>160</v>
      </c>
      <c r="G144" s="241"/>
      <c r="H144" s="244">
        <v>129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0" t="s">
        <v>159</v>
      </c>
      <c r="AU144" s="250" t="s">
        <v>83</v>
      </c>
      <c r="AV144" s="14" t="s">
        <v>142</v>
      </c>
      <c r="AW144" s="14" t="s">
        <v>35</v>
      </c>
      <c r="AX144" s="14" t="s">
        <v>81</v>
      </c>
      <c r="AY144" s="250" t="s">
        <v>134</v>
      </c>
    </row>
    <row r="145" s="2" customFormat="1" ht="16.5" customHeight="1">
      <c r="A145" s="40"/>
      <c r="B145" s="41"/>
      <c r="C145" s="255" t="s">
        <v>226</v>
      </c>
      <c r="D145" s="255" t="s">
        <v>215</v>
      </c>
      <c r="E145" s="256" t="s">
        <v>1182</v>
      </c>
      <c r="F145" s="257" t="s">
        <v>1183</v>
      </c>
      <c r="G145" s="258" t="s">
        <v>344</v>
      </c>
      <c r="H145" s="259">
        <v>584</v>
      </c>
      <c r="I145" s="260"/>
      <c r="J145" s="261">
        <f>ROUND(I145*H145,2)</f>
        <v>0</v>
      </c>
      <c r="K145" s="257" t="s">
        <v>158</v>
      </c>
      <c r="L145" s="262"/>
      <c r="M145" s="263" t="s">
        <v>19</v>
      </c>
      <c r="N145" s="264" t="s">
        <v>44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167</v>
      </c>
      <c r="AT145" s="217" t="s">
        <v>215</v>
      </c>
      <c r="AU145" s="217" t="s">
        <v>83</v>
      </c>
      <c r="AY145" s="19" t="s">
        <v>134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ROUND(I145*H145,2)</f>
        <v>0</v>
      </c>
      <c r="BL145" s="19" t="s">
        <v>142</v>
      </c>
      <c r="BM145" s="217" t="s">
        <v>303</v>
      </c>
    </row>
    <row r="146" s="13" customFormat="1">
      <c r="A146" s="13"/>
      <c r="B146" s="228"/>
      <c r="C146" s="229"/>
      <c r="D146" s="230" t="s">
        <v>159</v>
      </c>
      <c r="E146" s="231" t="s">
        <v>19</v>
      </c>
      <c r="F146" s="232" t="s">
        <v>1184</v>
      </c>
      <c r="G146" s="229"/>
      <c r="H146" s="233">
        <v>584</v>
      </c>
      <c r="I146" s="234"/>
      <c r="J146" s="229"/>
      <c r="K146" s="229"/>
      <c r="L146" s="235"/>
      <c r="M146" s="236"/>
      <c r="N146" s="237"/>
      <c r="O146" s="237"/>
      <c r="P146" s="237"/>
      <c r="Q146" s="237"/>
      <c r="R146" s="237"/>
      <c r="S146" s="237"/>
      <c r="T146" s="23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159</v>
      </c>
      <c r="AU146" s="239" t="s">
        <v>83</v>
      </c>
      <c r="AV146" s="13" t="s">
        <v>83</v>
      </c>
      <c r="AW146" s="13" t="s">
        <v>35</v>
      </c>
      <c r="AX146" s="13" t="s">
        <v>73</v>
      </c>
      <c r="AY146" s="239" t="s">
        <v>134</v>
      </c>
    </row>
    <row r="147" s="14" customFormat="1">
      <c r="A147" s="14"/>
      <c r="B147" s="240"/>
      <c r="C147" s="241"/>
      <c r="D147" s="230" t="s">
        <v>159</v>
      </c>
      <c r="E147" s="242" t="s">
        <v>19</v>
      </c>
      <c r="F147" s="243" t="s">
        <v>160</v>
      </c>
      <c r="G147" s="241"/>
      <c r="H147" s="244">
        <v>584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159</v>
      </c>
      <c r="AU147" s="250" t="s">
        <v>83</v>
      </c>
      <c r="AV147" s="14" t="s">
        <v>142</v>
      </c>
      <c r="AW147" s="14" t="s">
        <v>35</v>
      </c>
      <c r="AX147" s="14" t="s">
        <v>81</v>
      </c>
      <c r="AY147" s="250" t="s">
        <v>134</v>
      </c>
    </row>
    <row r="148" s="2" customFormat="1" ht="24.15" customHeight="1">
      <c r="A148" s="40"/>
      <c r="B148" s="41"/>
      <c r="C148" s="206" t="s">
        <v>300</v>
      </c>
      <c r="D148" s="206" t="s">
        <v>137</v>
      </c>
      <c r="E148" s="207" t="s">
        <v>1185</v>
      </c>
      <c r="F148" s="208" t="s">
        <v>1186</v>
      </c>
      <c r="G148" s="209" t="s">
        <v>344</v>
      </c>
      <c r="H148" s="210">
        <v>384</v>
      </c>
      <c r="I148" s="211"/>
      <c r="J148" s="212">
        <f>ROUND(I148*H148,2)</f>
        <v>0</v>
      </c>
      <c r="K148" s="208" t="s">
        <v>141</v>
      </c>
      <c r="L148" s="46"/>
      <c r="M148" s="213" t="s">
        <v>19</v>
      </c>
      <c r="N148" s="214" t="s">
        <v>44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142</v>
      </c>
      <c r="AT148" s="217" t="s">
        <v>137</v>
      </c>
      <c r="AU148" s="217" t="s">
        <v>83</v>
      </c>
      <c r="AY148" s="19" t="s">
        <v>134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ROUND(I148*H148,2)</f>
        <v>0</v>
      </c>
      <c r="BL148" s="19" t="s">
        <v>142</v>
      </c>
      <c r="BM148" s="217" t="s">
        <v>307</v>
      </c>
    </row>
    <row r="149" s="2" customFormat="1">
      <c r="A149" s="40"/>
      <c r="B149" s="41"/>
      <c r="C149" s="42"/>
      <c r="D149" s="219" t="s">
        <v>143</v>
      </c>
      <c r="E149" s="42"/>
      <c r="F149" s="220" t="s">
        <v>1187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143</v>
      </c>
      <c r="AU149" s="19" t="s">
        <v>83</v>
      </c>
    </row>
    <row r="150" s="13" customFormat="1">
      <c r="A150" s="13"/>
      <c r="B150" s="228"/>
      <c r="C150" s="229"/>
      <c r="D150" s="230" t="s">
        <v>159</v>
      </c>
      <c r="E150" s="231" t="s">
        <v>19</v>
      </c>
      <c r="F150" s="232" t="s">
        <v>1188</v>
      </c>
      <c r="G150" s="229"/>
      <c r="H150" s="233">
        <v>384</v>
      </c>
      <c r="I150" s="234"/>
      <c r="J150" s="229"/>
      <c r="K150" s="229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159</v>
      </c>
      <c r="AU150" s="239" t="s">
        <v>83</v>
      </c>
      <c r="AV150" s="13" t="s">
        <v>83</v>
      </c>
      <c r="AW150" s="13" t="s">
        <v>35</v>
      </c>
      <c r="AX150" s="13" t="s">
        <v>73</v>
      </c>
      <c r="AY150" s="239" t="s">
        <v>134</v>
      </c>
    </row>
    <row r="151" s="14" customFormat="1">
      <c r="A151" s="14"/>
      <c r="B151" s="240"/>
      <c r="C151" s="241"/>
      <c r="D151" s="230" t="s">
        <v>159</v>
      </c>
      <c r="E151" s="242" t="s">
        <v>19</v>
      </c>
      <c r="F151" s="243" t="s">
        <v>160</v>
      </c>
      <c r="G151" s="241"/>
      <c r="H151" s="244">
        <v>384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0" t="s">
        <v>159</v>
      </c>
      <c r="AU151" s="250" t="s">
        <v>83</v>
      </c>
      <c r="AV151" s="14" t="s">
        <v>142</v>
      </c>
      <c r="AW151" s="14" t="s">
        <v>35</v>
      </c>
      <c r="AX151" s="14" t="s">
        <v>81</v>
      </c>
      <c r="AY151" s="250" t="s">
        <v>134</v>
      </c>
    </row>
    <row r="152" s="2" customFormat="1" ht="16.5" customHeight="1">
      <c r="A152" s="40"/>
      <c r="B152" s="41"/>
      <c r="C152" s="255" t="s">
        <v>231</v>
      </c>
      <c r="D152" s="255" t="s">
        <v>215</v>
      </c>
      <c r="E152" s="256" t="s">
        <v>1189</v>
      </c>
      <c r="F152" s="257" t="s">
        <v>1190</v>
      </c>
      <c r="G152" s="258" t="s">
        <v>344</v>
      </c>
      <c r="H152" s="259">
        <v>170</v>
      </c>
      <c r="I152" s="260"/>
      <c r="J152" s="261">
        <f>ROUND(I152*H152,2)</f>
        <v>0</v>
      </c>
      <c r="K152" s="257" t="s">
        <v>158</v>
      </c>
      <c r="L152" s="262"/>
      <c r="M152" s="263" t="s">
        <v>19</v>
      </c>
      <c r="N152" s="264" t="s">
        <v>44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167</v>
      </c>
      <c r="AT152" s="217" t="s">
        <v>215</v>
      </c>
      <c r="AU152" s="217" t="s">
        <v>83</v>
      </c>
      <c r="AY152" s="19" t="s">
        <v>134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ROUND(I152*H152,2)</f>
        <v>0</v>
      </c>
      <c r="BL152" s="19" t="s">
        <v>142</v>
      </c>
      <c r="BM152" s="217" t="s">
        <v>312</v>
      </c>
    </row>
    <row r="153" s="13" customFormat="1">
      <c r="A153" s="13"/>
      <c r="B153" s="228"/>
      <c r="C153" s="229"/>
      <c r="D153" s="230" t="s">
        <v>159</v>
      </c>
      <c r="E153" s="231" t="s">
        <v>19</v>
      </c>
      <c r="F153" s="232" t="s">
        <v>1191</v>
      </c>
      <c r="G153" s="229"/>
      <c r="H153" s="233">
        <v>170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159</v>
      </c>
      <c r="AU153" s="239" t="s">
        <v>83</v>
      </c>
      <c r="AV153" s="13" t="s">
        <v>83</v>
      </c>
      <c r="AW153" s="13" t="s">
        <v>35</v>
      </c>
      <c r="AX153" s="13" t="s">
        <v>73</v>
      </c>
      <c r="AY153" s="239" t="s">
        <v>134</v>
      </c>
    </row>
    <row r="154" s="14" customFormat="1">
      <c r="A154" s="14"/>
      <c r="B154" s="240"/>
      <c r="C154" s="241"/>
      <c r="D154" s="230" t="s">
        <v>159</v>
      </c>
      <c r="E154" s="242" t="s">
        <v>19</v>
      </c>
      <c r="F154" s="243" t="s">
        <v>160</v>
      </c>
      <c r="G154" s="241"/>
      <c r="H154" s="244">
        <v>170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159</v>
      </c>
      <c r="AU154" s="250" t="s">
        <v>83</v>
      </c>
      <c r="AV154" s="14" t="s">
        <v>142</v>
      </c>
      <c r="AW154" s="14" t="s">
        <v>35</v>
      </c>
      <c r="AX154" s="14" t="s">
        <v>81</v>
      </c>
      <c r="AY154" s="250" t="s">
        <v>134</v>
      </c>
    </row>
    <row r="155" s="2" customFormat="1" ht="16.5" customHeight="1">
      <c r="A155" s="40"/>
      <c r="B155" s="41"/>
      <c r="C155" s="255" t="s">
        <v>309</v>
      </c>
      <c r="D155" s="255" t="s">
        <v>215</v>
      </c>
      <c r="E155" s="256" t="s">
        <v>1192</v>
      </c>
      <c r="F155" s="257" t="s">
        <v>1193</v>
      </c>
      <c r="G155" s="258" t="s">
        <v>344</v>
      </c>
      <c r="H155" s="259">
        <v>78</v>
      </c>
      <c r="I155" s="260"/>
      <c r="J155" s="261">
        <f>ROUND(I155*H155,2)</f>
        <v>0</v>
      </c>
      <c r="K155" s="257" t="s">
        <v>158</v>
      </c>
      <c r="L155" s="262"/>
      <c r="M155" s="263" t="s">
        <v>19</v>
      </c>
      <c r="N155" s="264" t="s">
        <v>44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167</v>
      </c>
      <c r="AT155" s="217" t="s">
        <v>215</v>
      </c>
      <c r="AU155" s="217" t="s">
        <v>83</v>
      </c>
      <c r="AY155" s="19" t="s">
        <v>134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142</v>
      </c>
      <c r="BM155" s="217" t="s">
        <v>318</v>
      </c>
    </row>
    <row r="156" s="13" customFormat="1">
      <c r="A156" s="13"/>
      <c r="B156" s="228"/>
      <c r="C156" s="229"/>
      <c r="D156" s="230" t="s">
        <v>159</v>
      </c>
      <c r="E156" s="231" t="s">
        <v>19</v>
      </c>
      <c r="F156" s="232" t="s">
        <v>1194</v>
      </c>
      <c r="G156" s="229"/>
      <c r="H156" s="233">
        <v>78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159</v>
      </c>
      <c r="AU156" s="239" t="s">
        <v>83</v>
      </c>
      <c r="AV156" s="13" t="s">
        <v>83</v>
      </c>
      <c r="AW156" s="13" t="s">
        <v>35</v>
      </c>
      <c r="AX156" s="13" t="s">
        <v>73</v>
      </c>
      <c r="AY156" s="239" t="s">
        <v>134</v>
      </c>
    </row>
    <row r="157" s="14" customFormat="1">
      <c r="A157" s="14"/>
      <c r="B157" s="240"/>
      <c r="C157" s="241"/>
      <c r="D157" s="230" t="s">
        <v>159</v>
      </c>
      <c r="E157" s="242" t="s">
        <v>19</v>
      </c>
      <c r="F157" s="243" t="s">
        <v>160</v>
      </c>
      <c r="G157" s="241"/>
      <c r="H157" s="244">
        <v>78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159</v>
      </c>
      <c r="AU157" s="250" t="s">
        <v>83</v>
      </c>
      <c r="AV157" s="14" t="s">
        <v>142</v>
      </c>
      <c r="AW157" s="14" t="s">
        <v>35</v>
      </c>
      <c r="AX157" s="14" t="s">
        <v>81</v>
      </c>
      <c r="AY157" s="250" t="s">
        <v>134</v>
      </c>
    </row>
    <row r="158" s="2" customFormat="1" ht="16.5" customHeight="1">
      <c r="A158" s="40"/>
      <c r="B158" s="41"/>
      <c r="C158" s="255" t="s">
        <v>233</v>
      </c>
      <c r="D158" s="255" t="s">
        <v>215</v>
      </c>
      <c r="E158" s="256" t="s">
        <v>1195</v>
      </c>
      <c r="F158" s="257" t="s">
        <v>1196</v>
      </c>
      <c r="G158" s="258" t="s">
        <v>344</v>
      </c>
      <c r="H158" s="259">
        <v>136</v>
      </c>
      <c r="I158" s="260"/>
      <c r="J158" s="261">
        <f>ROUND(I158*H158,2)</f>
        <v>0</v>
      </c>
      <c r="K158" s="257" t="s">
        <v>158</v>
      </c>
      <c r="L158" s="262"/>
      <c r="M158" s="263" t="s">
        <v>19</v>
      </c>
      <c r="N158" s="264" t="s">
        <v>44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167</v>
      </c>
      <c r="AT158" s="217" t="s">
        <v>215</v>
      </c>
      <c r="AU158" s="217" t="s">
        <v>83</v>
      </c>
      <c r="AY158" s="19" t="s">
        <v>134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81</v>
      </c>
      <c r="BK158" s="218">
        <f>ROUND(I158*H158,2)</f>
        <v>0</v>
      </c>
      <c r="BL158" s="19" t="s">
        <v>142</v>
      </c>
      <c r="BM158" s="217" t="s">
        <v>323</v>
      </c>
    </row>
    <row r="159" s="13" customFormat="1">
      <c r="A159" s="13"/>
      <c r="B159" s="228"/>
      <c r="C159" s="229"/>
      <c r="D159" s="230" t="s">
        <v>159</v>
      </c>
      <c r="E159" s="231" t="s">
        <v>19</v>
      </c>
      <c r="F159" s="232" t="s">
        <v>687</v>
      </c>
      <c r="G159" s="229"/>
      <c r="H159" s="233">
        <v>136</v>
      </c>
      <c r="I159" s="234"/>
      <c r="J159" s="229"/>
      <c r="K159" s="229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159</v>
      </c>
      <c r="AU159" s="239" t="s">
        <v>83</v>
      </c>
      <c r="AV159" s="13" t="s">
        <v>83</v>
      </c>
      <c r="AW159" s="13" t="s">
        <v>35</v>
      </c>
      <c r="AX159" s="13" t="s">
        <v>73</v>
      </c>
      <c r="AY159" s="239" t="s">
        <v>134</v>
      </c>
    </row>
    <row r="160" s="14" customFormat="1">
      <c r="A160" s="14"/>
      <c r="B160" s="240"/>
      <c r="C160" s="241"/>
      <c r="D160" s="230" t="s">
        <v>159</v>
      </c>
      <c r="E160" s="242" t="s">
        <v>19</v>
      </c>
      <c r="F160" s="243" t="s">
        <v>160</v>
      </c>
      <c r="G160" s="241"/>
      <c r="H160" s="244">
        <v>136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159</v>
      </c>
      <c r="AU160" s="250" t="s">
        <v>83</v>
      </c>
      <c r="AV160" s="14" t="s">
        <v>142</v>
      </c>
      <c r="AW160" s="14" t="s">
        <v>35</v>
      </c>
      <c r="AX160" s="14" t="s">
        <v>81</v>
      </c>
      <c r="AY160" s="250" t="s">
        <v>134</v>
      </c>
    </row>
    <row r="161" s="2" customFormat="1" ht="24.15" customHeight="1">
      <c r="A161" s="40"/>
      <c r="B161" s="41"/>
      <c r="C161" s="206" t="s">
        <v>320</v>
      </c>
      <c r="D161" s="206" t="s">
        <v>137</v>
      </c>
      <c r="E161" s="207" t="s">
        <v>1197</v>
      </c>
      <c r="F161" s="208" t="s">
        <v>1198</v>
      </c>
      <c r="G161" s="209" t="s">
        <v>344</v>
      </c>
      <c r="H161" s="210">
        <v>49</v>
      </c>
      <c r="I161" s="211"/>
      <c r="J161" s="212">
        <f>ROUND(I161*H161,2)</f>
        <v>0</v>
      </c>
      <c r="K161" s="208" t="s">
        <v>141</v>
      </c>
      <c r="L161" s="46"/>
      <c r="M161" s="213" t="s">
        <v>19</v>
      </c>
      <c r="N161" s="214" t="s">
        <v>44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142</v>
      </c>
      <c r="AT161" s="217" t="s">
        <v>137</v>
      </c>
      <c r="AU161" s="217" t="s">
        <v>83</v>
      </c>
      <c r="AY161" s="19" t="s">
        <v>134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81</v>
      </c>
      <c r="BK161" s="218">
        <f>ROUND(I161*H161,2)</f>
        <v>0</v>
      </c>
      <c r="BL161" s="19" t="s">
        <v>142</v>
      </c>
      <c r="BM161" s="217" t="s">
        <v>328</v>
      </c>
    </row>
    <row r="162" s="2" customFormat="1">
      <c r="A162" s="40"/>
      <c r="B162" s="41"/>
      <c r="C162" s="42"/>
      <c r="D162" s="219" t="s">
        <v>143</v>
      </c>
      <c r="E162" s="42"/>
      <c r="F162" s="220" t="s">
        <v>1199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143</v>
      </c>
      <c r="AU162" s="19" t="s">
        <v>83</v>
      </c>
    </row>
    <row r="163" s="2" customFormat="1" ht="16.5" customHeight="1">
      <c r="A163" s="40"/>
      <c r="B163" s="41"/>
      <c r="C163" s="255" t="s">
        <v>238</v>
      </c>
      <c r="D163" s="255" t="s">
        <v>215</v>
      </c>
      <c r="E163" s="256" t="s">
        <v>1200</v>
      </c>
      <c r="F163" s="257" t="s">
        <v>1201</v>
      </c>
      <c r="G163" s="258" t="s">
        <v>344</v>
      </c>
      <c r="H163" s="259">
        <v>33</v>
      </c>
      <c r="I163" s="260"/>
      <c r="J163" s="261">
        <f>ROUND(I163*H163,2)</f>
        <v>0</v>
      </c>
      <c r="K163" s="257" t="s">
        <v>158</v>
      </c>
      <c r="L163" s="262"/>
      <c r="M163" s="263" t="s">
        <v>19</v>
      </c>
      <c r="N163" s="264" t="s">
        <v>44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167</v>
      </c>
      <c r="AT163" s="217" t="s">
        <v>215</v>
      </c>
      <c r="AU163" s="217" t="s">
        <v>83</v>
      </c>
      <c r="AY163" s="19" t="s">
        <v>134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142</v>
      </c>
      <c r="BM163" s="217" t="s">
        <v>333</v>
      </c>
    </row>
    <row r="164" s="13" customFormat="1">
      <c r="A164" s="13"/>
      <c r="B164" s="228"/>
      <c r="C164" s="229"/>
      <c r="D164" s="230" t="s">
        <v>159</v>
      </c>
      <c r="E164" s="231" t="s">
        <v>19</v>
      </c>
      <c r="F164" s="232" t="s">
        <v>341</v>
      </c>
      <c r="G164" s="229"/>
      <c r="H164" s="233">
        <v>33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159</v>
      </c>
      <c r="AU164" s="239" t="s">
        <v>83</v>
      </c>
      <c r="AV164" s="13" t="s">
        <v>83</v>
      </c>
      <c r="AW164" s="13" t="s">
        <v>35</v>
      </c>
      <c r="AX164" s="13" t="s">
        <v>73</v>
      </c>
      <c r="AY164" s="239" t="s">
        <v>134</v>
      </c>
    </row>
    <row r="165" s="14" customFormat="1">
      <c r="A165" s="14"/>
      <c r="B165" s="240"/>
      <c r="C165" s="241"/>
      <c r="D165" s="230" t="s">
        <v>159</v>
      </c>
      <c r="E165" s="242" t="s">
        <v>19</v>
      </c>
      <c r="F165" s="243" t="s">
        <v>160</v>
      </c>
      <c r="G165" s="241"/>
      <c r="H165" s="244">
        <v>33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159</v>
      </c>
      <c r="AU165" s="250" t="s">
        <v>83</v>
      </c>
      <c r="AV165" s="14" t="s">
        <v>142</v>
      </c>
      <c r="AW165" s="14" t="s">
        <v>35</v>
      </c>
      <c r="AX165" s="14" t="s">
        <v>81</v>
      </c>
      <c r="AY165" s="250" t="s">
        <v>134</v>
      </c>
    </row>
    <row r="166" s="2" customFormat="1" ht="16.5" customHeight="1">
      <c r="A166" s="40"/>
      <c r="B166" s="41"/>
      <c r="C166" s="255" t="s">
        <v>330</v>
      </c>
      <c r="D166" s="255" t="s">
        <v>215</v>
      </c>
      <c r="E166" s="256" t="s">
        <v>1202</v>
      </c>
      <c r="F166" s="257" t="s">
        <v>1203</v>
      </c>
      <c r="G166" s="258" t="s">
        <v>344</v>
      </c>
      <c r="H166" s="259">
        <v>12</v>
      </c>
      <c r="I166" s="260"/>
      <c r="J166" s="261">
        <f>ROUND(I166*H166,2)</f>
        <v>0</v>
      </c>
      <c r="K166" s="257" t="s">
        <v>158</v>
      </c>
      <c r="L166" s="262"/>
      <c r="M166" s="263" t="s">
        <v>19</v>
      </c>
      <c r="N166" s="264" t="s">
        <v>44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167</v>
      </c>
      <c r="AT166" s="217" t="s">
        <v>215</v>
      </c>
      <c r="AU166" s="217" t="s">
        <v>83</v>
      </c>
      <c r="AY166" s="19" t="s">
        <v>134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81</v>
      </c>
      <c r="BK166" s="218">
        <f>ROUND(I166*H166,2)</f>
        <v>0</v>
      </c>
      <c r="BL166" s="19" t="s">
        <v>142</v>
      </c>
      <c r="BM166" s="217" t="s">
        <v>338</v>
      </c>
    </row>
    <row r="167" s="13" customFormat="1">
      <c r="A167" s="13"/>
      <c r="B167" s="228"/>
      <c r="C167" s="229"/>
      <c r="D167" s="230" t="s">
        <v>159</v>
      </c>
      <c r="E167" s="231" t="s">
        <v>19</v>
      </c>
      <c r="F167" s="232" t="s">
        <v>8</v>
      </c>
      <c r="G167" s="229"/>
      <c r="H167" s="233">
        <v>12</v>
      </c>
      <c r="I167" s="234"/>
      <c r="J167" s="229"/>
      <c r="K167" s="229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159</v>
      </c>
      <c r="AU167" s="239" t="s">
        <v>83</v>
      </c>
      <c r="AV167" s="13" t="s">
        <v>83</v>
      </c>
      <c r="AW167" s="13" t="s">
        <v>35</v>
      </c>
      <c r="AX167" s="13" t="s">
        <v>73</v>
      </c>
      <c r="AY167" s="239" t="s">
        <v>134</v>
      </c>
    </row>
    <row r="168" s="14" customFormat="1">
      <c r="A168" s="14"/>
      <c r="B168" s="240"/>
      <c r="C168" s="241"/>
      <c r="D168" s="230" t="s">
        <v>159</v>
      </c>
      <c r="E168" s="242" t="s">
        <v>19</v>
      </c>
      <c r="F168" s="243" t="s">
        <v>160</v>
      </c>
      <c r="G168" s="241"/>
      <c r="H168" s="244">
        <v>12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159</v>
      </c>
      <c r="AU168" s="250" t="s">
        <v>83</v>
      </c>
      <c r="AV168" s="14" t="s">
        <v>142</v>
      </c>
      <c r="AW168" s="14" t="s">
        <v>35</v>
      </c>
      <c r="AX168" s="14" t="s">
        <v>81</v>
      </c>
      <c r="AY168" s="250" t="s">
        <v>134</v>
      </c>
    </row>
    <row r="169" s="2" customFormat="1" ht="16.5" customHeight="1">
      <c r="A169" s="40"/>
      <c r="B169" s="41"/>
      <c r="C169" s="255" t="s">
        <v>249</v>
      </c>
      <c r="D169" s="255" t="s">
        <v>215</v>
      </c>
      <c r="E169" s="256" t="s">
        <v>1204</v>
      </c>
      <c r="F169" s="257" t="s">
        <v>1205</v>
      </c>
      <c r="G169" s="258" t="s">
        <v>344</v>
      </c>
      <c r="H169" s="259">
        <v>3</v>
      </c>
      <c r="I169" s="260"/>
      <c r="J169" s="261">
        <f>ROUND(I169*H169,2)</f>
        <v>0</v>
      </c>
      <c r="K169" s="257" t="s">
        <v>158</v>
      </c>
      <c r="L169" s="262"/>
      <c r="M169" s="263" t="s">
        <v>19</v>
      </c>
      <c r="N169" s="264" t="s">
        <v>44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167</v>
      </c>
      <c r="AT169" s="217" t="s">
        <v>215</v>
      </c>
      <c r="AU169" s="217" t="s">
        <v>83</v>
      </c>
      <c r="AY169" s="19" t="s">
        <v>134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81</v>
      </c>
      <c r="BK169" s="218">
        <f>ROUND(I169*H169,2)</f>
        <v>0</v>
      </c>
      <c r="BL169" s="19" t="s">
        <v>142</v>
      </c>
      <c r="BM169" s="217" t="s">
        <v>345</v>
      </c>
    </row>
    <row r="170" s="13" customFormat="1">
      <c r="A170" s="13"/>
      <c r="B170" s="228"/>
      <c r="C170" s="229"/>
      <c r="D170" s="230" t="s">
        <v>159</v>
      </c>
      <c r="E170" s="231" t="s">
        <v>19</v>
      </c>
      <c r="F170" s="232" t="s">
        <v>148</v>
      </c>
      <c r="G170" s="229"/>
      <c r="H170" s="233">
        <v>3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159</v>
      </c>
      <c r="AU170" s="239" t="s">
        <v>83</v>
      </c>
      <c r="AV170" s="13" t="s">
        <v>83</v>
      </c>
      <c r="AW170" s="13" t="s">
        <v>35</v>
      </c>
      <c r="AX170" s="13" t="s">
        <v>73</v>
      </c>
      <c r="AY170" s="239" t="s">
        <v>134</v>
      </c>
    </row>
    <row r="171" s="14" customFormat="1">
      <c r="A171" s="14"/>
      <c r="B171" s="240"/>
      <c r="C171" s="241"/>
      <c r="D171" s="230" t="s">
        <v>159</v>
      </c>
      <c r="E171" s="242" t="s">
        <v>19</v>
      </c>
      <c r="F171" s="243" t="s">
        <v>160</v>
      </c>
      <c r="G171" s="241"/>
      <c r="H171" s="244">
        <v>3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159</v>
      </c>
      <c r="AU171" s="250" t="s">
        <v>83</v>
      </c>
      <c r="AV171" s="14" t="s">
        <v>142</v>
      </c>
      <c r="AW171" s="14" t="s">
        <v>35</v>
      </c>
      <c r="AX171" s="14" t="s">
        <v>81</v>
      </c>
      <c r="AY171" s="250" t="s">
        <v>134</v>
      </c>
    </row>
    <row r="172" s="2" customFormat="1" ht="16.5" customHeight="1">
      <c r="A172" s="40"/>
      <c r="B172" s="41"/>
      <c r="C172" s="255" t="s">
        <v>341</v>
      </c>
      <c r="D172" s="255" t="s">
        <v>215</v>
      </c>
      <c r="E172" s="256" t="s">
        <v>1206</v>
      </c>
      <c r="F172" s="257" t="s">
        <v>1207</v>
      </c>
      <c r="G172" s="258" t="s">
        <v>344</v>
      </c>
      <c r="H172" s="259">
        <v>1</v>
      </c>
      <c r="I172" s="260"/>
      <c r="J172" s="261">
        <f>ROUND(I172*H172,2)</f>
        <v>0</v>
      </c>
      <c r="K172" s="257" t="s">
        <v>158</v>
      </c>
      <c r="L172" s="262"/>
      <c r="M172" s="263" t="s">
        <v>19</v>
      </c>
      <c r="N172" s="264" t="s">
        <v>44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167</v>
      </c>
      <c r="AT172" s="217" t="s">
        <v>215</v>
      </c>
      <c r="AU172" s="217" t="s">
        <v>83</v>
      </c>
      <c r="AY172" s="19" t="s">
        <v>134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81</v>
      </c>
      <c r="BK172" s="218">
        <f>ROUND(I172*H172,2)</f>
        <v>0</v>
      </c>
      <c r="BL172" s="19" t="s">
        <v>142</v>
      </c>
      <c r="BM172" s="217" t="s">
        <v>350</v>
      </c>
    </row>
    <row r="173" s="2" customFormat="1" ht="16.5" customHeight="1">
      <c r="A173" s="40"/>
      <c r="B173" s="41"/>
      <c r="C173" s="255" t="s">
        <v>255</v>
      </c>
      <c r="D173" s="255" t="s">
        <v>215</v>
      </c>
      <c r="E173" s="256" t="s">
        <v>1208</v>
      </c>
      <c r="F173" s="257" t="s">
        <v>1209</v>
      </c>
      <c r="G173" s="258" t="s">
        <v>187</v>
      </c>
      <c r="H173" s="259">
        <v>101.22</v>
      </c>
      <c r="I173" s="260"/>
      <c r="J173" s="261">
        <f>ROUND(I173*H173,2)</f>
        <v>0</v>
      </c>
      <c r="K173" s="257" t="s">
        <v>141</v>
      </c>
      <c r="L173" s="262"/>
      <c r="M173" s="263" t="s">
        <v>19</v>
      </c>
      <c r="N173" s="264" t="s">
        <v>44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167</v>
      </c>
      <c r="AT173" s="217" t="s">
        <v>215</v>
      </c>
      <c r="AU173" s="217" t="s">
        <v>83</v>
      </c>
      <c r="AY173" s="19" t="s">
        <v>134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81</v>
      </c>
      <c r="BK173" s="218">
        <f>ROUND(I173*H173,2)</f>
        <v>0</v>
      </c>
      <c r="BL173" s="19" t="s">
        <v>142</v>
      </c>
      <c r="BM173" s="217" t="s">
        <v>354</v>
      </c>
    </row>
    <row r="174" s="13" customFormat="1">
      <c r="A174" s="13"/>
      <c r="B174" s="228"/>
      <c r="C174" s="229"/>
      <c r="D174" s="230" t="s">
        <v>159</v>
      </c>
      <c r="E174" s="231" t="s">
        <v>19</v>
      </c>
      <c r="F174" s="232" t="s">
        <v>1210</v>
      </c>
      <c r="G174" s="229"/>
      <c r="H174" s="233">
        <v>33.020000000000003</v>
      </c>
      <c r="I174" s="234"/>
      <c r="J174" s="229"/>
      <c r="K174" s="229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159</v>
      </c>
      <c r="AU174" s="239" t="s">
        <v>83</v>
      </c>
      <c r="AV174" s="13" t="s">
        <v>83</v>
      </c>
      <c r="AW174" s="13" t="s">
        <v>35</v>
      </c>
      <c r="AX174" s="13" t="s">
        <v>73</v>
      </c>
      <c r="AY174" s="239" t="s">
        <v>134</v>
      </c>
    </row>
    <row r="175" s="13" customFormat="1">
      <c r="A175" s="13"/>
      <c r="B175" s="228"/>
      <c r="C175" s="229"/>
      <c r="D175" s="230" t="s">
        <v>159</v>
      </c>
      <c r="E175" s="231" t="s">
        <v>19</v>
      </c>
      <c r="F175" s="232" t="s">
        <v>1211</v>
      </c>
      <c r="G175" s="229"/>
      <c r="H175" s="233">
        <v>19.199999999999999</v>
      </c>
      <c r="I175" s="234"/>
      <c r="J175" s="229"/>
      <c r="K175" s="229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159</v>
      </c>
      <c r="AU175" s="239" t="s">
        <v>83</v>
      </c>
      <c r="AV175" s="13" t="s">
        <v>83</v>
      </c>
      <c r="AW175" s="13" t="s">
        <v>35</v>
      </c>
      <c r="AX175" s="13" t="s">
        <v>73</v>
      </c>
      <c r="AY175" s="239" t="s">
        <v>134</v>
      </c>
    </row>
    <row r="176" s="13" customFormat="1">
      <c r="A176" s="13"/>
      <c r="B176" s="228"/>
      <c r="C176" s="229"/>
      <c r="D176" s="230" t="s">
        <v>159</v>
      </c>
      <c r="E176" s="231" t="s">
        <v>19</v>
      </c>
      <c r="F176" s="232" t="s">
        <v>1212</v>
      </c>
      <c r="G176" s="229"/>
      <c r="H176" s="233">
        <v>49</v>
      </c>
      <c r="I176" s="234"/>
      <c r="J176" s="229"/>
      <c r="K176" s="229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159</v>
      </c>
      <c r="AU176" s="239" t="s">
        <v>83</v>
      </c>
      <c r="AV176" s="13" t="s">
        <v>83</v>
      </c>
      <c r="AW176" s="13" t="s">
        <v>35</v>
      </c>
      <c r="AX176" s="13" t="s">
        <v>73</v>
      </c>
      <c r="AY176" s="239" t="s">
        <v>134</v>
      </c>
    </row>
    <row r="177" s="14" customFormat="1">
      <c r="A177" s="14"/>
      <c r="B177" s="240"/>
      <c r="C177" s="241"/>
      <c r="D177" s="230" t="s">
        <v>159</v>
      </c>
      <c r="E177" s="242" t="s">
        <v>19</v>
      </c>
      <c r="F177" s="243" t="s">
        <v>160</v>
      </c>
      <c r="G177" s="241"/>
      <c r="H177" s="244">
        <v>101.22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159</v>
      </c>
      <c r="AU177" s="250" t="s">
        <v>83</v>
      </c>
      <c r="AV177" s="14" t="s">
        <v>142</v>
      </c>
      <c r="AW177" s="14" t="s">
        <v>35</v>
      </c>
      <c r="AX177" s="14" t="s">
        <v>81</v>
      </c>
      <c r="AY177" s="250" t="s">
        <v>134</v>
      </c>
    </row>
    <row r="178" s="2" customFormat="1" ht="24.15" customHeight="1">
      <c r="A178" s="40"/>
      <c r="B178" s="41"/>
      <c r="C178" s="206" t="s">
        <v>351</v>
      </c>
      <c r="D178" s="206" t="s">
        <v>137</v>
      </c>
      <c r="E178" s="207" t="s">
        <v>1213</v>
      </c>
      <c r="F178" s="208" t="s">
        <v>1214</v>
      </c>
      <c r="G178" s="209" t="s">
        <v>344</v>
      </c>
      <c r="H178" s="210">
        <v>147</v>
      </c>
      <c r="I178" s="211"/>
      <c r="J178" s="212">
        <f>ROUND(I178*H178,2)</f>
        <v>0</v>
      </c>
      <c r="K178" s="208" t="s">
        <v>141</v>
      </c>
      <c r="L178" s="46"/>
      <c r="M178" s="213" t="s">
        <v>19</v>
      </c>
      <c r="N178" s="214" t="s">
        <v>44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142</v>
      </c>
      <c r="AT178" s="217" t="s">
        <v>137</v>
      </c>
      <c r="AU178" s="217" t="s">
        <v>83</v>
      </c>
      <c r="AY178" s="19" t="s">
        <v>134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81</v>
      </c>
      <c r="BK178" s="218">
        <f>ROUND(I178*H178,2)</f>
        <v>0</v>
      </c>
      <c r="BL178" s="19" t="s">
        <v>142</v>
      </c>
      <c r="BM178" s="217" t="s">
        <v>359</v>
      </c>
    </row>
    <row r="179" s="2" customFormat="1">
      <c r="A179" s="40"/>
      <c r="B179" s="41"/>
      <c r="C179" s="42"/>
      <c r="D179" s="219" t="s">
        <v>143</v>
      </c>
      <c r="E179" s="42"/>
      <c r="F179" s="220" t="s">
        <v>1215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143</v>
      </c>
      <c r="AU179" s="19" t="s">
        <v>83</v>
      </c>
    </row>
    <row r="180" s="13" customFormat="1">
      <c r="A180" s="13"/>
      <c r="B180" s="228"/>
      <c r="C180" s="229"/>
      <c r="D180" s="230" t="s">
        <v>159</v>
      </c>
      <c r="E180" s="231" t="s">
        <v>19</v>
      </c>
      <c r="F180" s="232" t="s">
        <v>1216</v>
      </c>
      <c r="G180" s="229"/>
      <c r="H180" s="233">
        <v>147</v>
      </c>
      <c r="I180" s="234"/>
      <c r="J180" s="229"/>
      <c r="K180" s="229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159</v>
      </c>
      <c r="AU180" s="239" t="s">
        <v>83</v>
      </c>
      <c r="AV180" s="13" t="s">
        <v>83</v>
      </c>
      <c r="AW180" s="13" t="s">
        <v>35</v>
      </c>
      <c r="AX180" s="13" t="s">
        <v>73</v>
      </c>
      <c r="AY180" s="239" t="s">
        <v>134</v>
      </c>
    </row>
    <row r="181" s="14" customFormat="1">
      <c r="A181" s="14"/>
      <c r="B181" s="240"/>
      <c r="C181" s="241"/>
      <c r="D181" s="230" t="s">
        <v>159</v>
      </c>
      <c r="E181" s="242" t="s">
        <v>19</v>
      </c>
      <c r="F181" s="243" t="s">
        <v>160</v>
      </c>
      <c r="G181" s="241"/>
      <c r="H181" s="244">
        <v>147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159</v>
      </c>
      <c r="AU181" s="250" t="s">
        <v>83</v>
      </c>
      <c r="AV181" s="14" t="s">
        <v>142</v>
      </c>
      <c r="AW181" s="14" t="s">
        <v>35</v>
      </c>
      <c r="AX181" s="14" t="s">
        <v>81</v>
      </c>
      <c r="AY181" s="250" t="s">
        <v>134</v>
      </c>
    </row>
    <row r="182" s="2" customFormat="1" ht="24.15" customHeight="1">
      <c r="A182" s="40"/>
      <c r="B182" s="41"/>
      <c r="C182" s="255" t="s">
        <v>263</v>
      </c>
      <c r="D182" s="255" t="s">
        <v>215</v>
      </c>
      <c r="E182" s="256" t="s">
        <v>1217</v>
      </c>
      <c r="F182" s="257" t="s">
        <v>1218</v>
      </c>
      <c r="G182" s="258" t="s">
        <v>344</v>
      </c>
      <c r="H182" s="259">
        <v>151.41</v>
      </c>
      <c r="I182" s="260"/>
      <c r="J182" s="261">
        <f>ROUND(I182*H182,2)</f>
        <v>0</v>
      </c>
      <c r="K182" s="257" t="s">
        <v>141</v>
      </c>
      <c r="L182" s="262"/>
      <c r="M182" s="263" t="s">
        <v>19</v>
      </c>
      <c r="N182" s="264" t="s">
        <v>44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167</v>
      </c>
      <c r="AT182" s="217" t="s">
        <v>215</v>
      </c>
      <c r="AU182" s="217" t="s">
        <v>83</v>
      </c>
      <c r="AY182" s="19" t="s">
        <v>134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ROUND(I182*H182,2)</f>
        <v>0</v>
      </c>
      <c r="BL182" s="19" t="s">
        <v>142</v>
      </c>
      <c r="BM182" s="217" t="s">
        <v>363</v>
      </c>
    </row>
    <row r="183" s="2" customFormat="1" ht="16.5" customHeight="1">
      <c r="A183" s="40"/>
      <c r="B183" s="41"/>
      <c r="C183" s="255" t="s">
        <v>360</v>
      </c>
      <c r="D183" s="255" t="s">
        <v>215</v>
      </c>
      <c r="E183" s="256" t="s">
        <v>1219</v>
      </c>
      <c r="F183" s="257" t="s">
        <v>1220</v>
      </c>
      <c r="G183" s="258" t="s">
        <v>344</v>
      </c>
      <c r="H183" s="259">
        <v>151.41</v>
      </c>
      <c r="I183" s="260"/>
      <c r="J183" s="261">
        <f>ROUND(I183*H183,2)</f>
        <v>0</v>
      </c>
      <c r="K183" s="257" t="s">
        <v>158</v>
      </c>
      <c r="L183" s="262"/>
      <c r="M183" s="263" t="s">
        <v>19</v>
      </c>
      <c r="N183" s="264" t="s">
        <v>44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167</v>
      </c>
      <c r="AT183" s="217" t="s">
        <v>215</v>
      </c>
      <c r="AU183" s="217" t="s">
        <v>83</v>
      </c>
      <c r="AY183" s="19" t="s">
        <v>134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81</v>
      </c>
      <c r="BK183" s="218">
        <f>ROUND(I183*H183,2)</f>
        <v>0</v>
      </c>
      <c r="BL183" s="19" t="s">
        <v>142</v>
      </c>
      <c r="BM183" s="217" t="s">
        <v>368</v>
      </c>
    </row>
    <row r="184" s="2" customFormat="1" ht="16.5" customHeight="1">
      <c r="A184" s="40"/>
      <c r="B184" s="41"/>
      <c r="C184" s="255" t="s">
        <v>268</v>
      </c>
      <c r="D184" s="255" t="s">
        <v>215</v>
      </c>
      <c r="E184" s="256" t="s">
        <v>1221</v>
      </c>
      <c r="F184" s="257" t="s">
        <v>1222</v>
      </c>
      <c r="G184" s="258" t="s">
        <v>248</v>
      </c>
      <c r="H184" s="259">
        <v>75.704999999999998</v>
      </c>
      <c r="I184" s="260"/>
      <c r="J184" s="261">
        <f>ROUND(I184*H184,2)</f>
        <v>0</v>
      </c>
      <c r="K184" s="257" t="s">
        <v>158</v>
      </c>
      <c r="L184" s="262"/>
      <c r="M184" s="263" t="s">
        <v>19</v>
      </c>
      <c r="N184" s="264" t="s">
        <v>44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167</v>
      </c>
      <c r="AT184" s="217" t="s">
        <v>215</v>
      </c>
      <c r="AU184" s="217" t="s">
        <v>83</v>
      </c>
      <c r="AY184" s="19" t="s">
        <v>134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81</v>
      </c>
      <c r="BK184" s="218">
        <f>ROUND(I184*H184,2)</f>
        <v>0</v>
      </c>
      <c r="BL184" s="19" t="s">
        <v>142</v>
      </c>
      <c r="BM184" s="217" t="s">
        <v>372</v>
      </c>
    </row>
    <row r="185" s="2" customFormat="1" ht="24.15" customHeight="1">
      <c r="A185" s="40"/>
      <c r="B185" s="41"/>
      <c r="C185" s="206" t="s">
        <v>369</v>
      </c>
      <c r="D185" s="206" t="s">
        <v>137</v>
      </c>
      <c r="E185" s="207" t="s">
        <v>1223</v>
      </c>
      <c r="F185" s="208" t="s">
        <v>1224</v>
      </c>
      <c r="G185" s="209" t="s">
        <v>344</v>
      </c>
      <c r="H185" s="210">
        <v>49</v>
      </c>
      <c r="I185" s="211"/>
      <c r="J185" s="212">
        <f>ROUND(I185*H185,2)</f>
        <v>0</v>
      </c>
      <c r="K185" s="208" t="s">
        <v>158</v>
      </c>
      <c r="L185" s="46"/>
      <c r="M185" s="213" t="s">
        <v>19</v>
      </c>
      <c r="N185" s="214" t="s">
        <v>44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142</v>
      </c>
      <c r="AT185" s="217" t="s">
        <v>137</v>
      </c>
      <c r="AU185" s="217" t="s">
        <v>83</v>
      </c>
      <c r="AY185" s="19" t="s">
        <v>134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81</v>
      </c>
      <c r="BK185" s="218">
        <f>ROUND(I185*H185,2)</f>
        <v>0</v>
      </c>
      <c r="BL185" s="19" t="s">
        <v>142</v>
      </c>
      <c r="BM185" s="217" t="s">
        <v>378</v>
      </c>
    </row>
    <row r="186" s="13" customFormat="1">
      <c r="A186" s="13"/>
      <c r="B186" s="228"/>
      <c r="C186" s="229"/>
      <c r="D186" s="230" t="s">
        <v>159</v>
      </c>
      <c r="E186" s="231" t="s">
        <v>19</v>
      </c>
      <c r="F186" s="232" t="s">
        <v>419</v>
      </c>
      <c r="G186" s="229"/>
      <c r="H186" s="233">
        <v>49</v>
      </c>
      <c r="I186" s="234"/>
      <c r="J186" s="229"/>
      <c r="K186" s="229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159</v>
      </c>
      <c r="AU186" s="239" t="s">
        <v>83</v>
      </c>
      <c r="AV186" s="13" t="s">
        <v>83</v>
      </c>
      <c r="AW186" s="13" t="s">
        <v>35</v>
      </c>
      <c r="AX186" s="13" t="s">
        <v>73</v>
      </c>
      <c r="AY186" s="239" t="s">
        <v>134</v>
      </c>
    </row>
    <row r="187" s="14" customFormat="1">
      <c r="A187" s="14"/>
      <c r="B187" s="240"/>
      <c r="C187" s="241"/>
      <c r="D187" s="230" t="s">
        <v>159</v>
      </c>
      <c r="E187" s="242" t="s">
        <v>19</v>
      </c>
      <c r="F187" s="243" t="s">
        <v>160</v>
      </c>
      <c r="G187" s="241"/>
      <c r="H187" s="244">
        <v>49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159</v>
      </c>
      <c r="AU187" s="250" t="s">
        <v>83</v>
      </c>
      <c r="AV187" s="14" t="s">
        <v>142</v>
      </c>
      <c r="AW187" s="14" t="s">
        <v>35</v>
      </c>
      <c r="AX187" s="14" t="s">
        <v>81</v>
      </c>
      <c r="AY187" s="250" t="s">
        <v>134</v>
      </c>
    </row>
    <row r="188" s="2" customFormat="1" ht="16.5" customHeight="1">
      <c r="A188" s="40"/>
      <c r="B188" s="41"/>
      <c r="C188" s="255" t="s">
        <v>273</v>
      </c>
      <c r="D188" s="255" t="s">
        <v>215</v>
      </c>
      <c r="E188" s="256" t="s">
        <v>1225</v>
      </c>
      <c r="F188" s="257" t="s">
        <v>1226</v>
      </c>
      <c r="G188" s="258" t="s">
        <v>248</v>
      </c>
      <c r="H188" s="259">
        <v>73.5</v>
      </c>
      <c r="I188" s="260"/>
      <c r="J188" s="261">
        <f>ROUND(I188*H188,2)</f>
        <v>0</v>
      </c>
      <c r="K188" s="257" t="s">
        <v>141</v>
      </c>
      <c r="L188" s="262"/>
      <c r="M188" s="263" t="s">
        <v>19</v>
      </c>
      <c r="N188" s="264" t="s">
        <v>44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167</v>
      </c>
      <c r="AT188" s="217" t="s">
        <v>215</v>
      </c>
      <c r="AU188" s="217" t="s">
        <v>83</v>
      </c>
      <c r="AY188" s="19" t="s">
        <v>134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81</v>
      </c>
      <c r="BK188" s="218">
        <f>ROUND(I188*H188,2)</f>
        <v>0</v>
      </c>
      <c r="BL188" s="19" t="s">
        <v>142</v>
      </c>
      <c r="BM188" s="217" t="s">
        <v>384</v>
      </c>
    </row>
    <row r="189" s="13" customFormat="1">
      <c r="A189" s="13"/>
      <c r="B189" s="228"/>
      <c r="C189" s="229"/>
      <c r="D189" s="230" t="s">
        <v>159</v>
      </c>
      <c r="E189" s="231" t="s">
        <v>19</v>
      </c>
      <c r="F189" s="232" t="s">
        <v>1227</v>
      </c>
      <c r="G189" s="229"/>
      <c r="H189" s="233">
        <v>73.5</v>
      </c>
      <c r="I189" s="234"/>
      <c r="J189" s="229"/>
      <c r="K189" s="229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159</v>
      </c>
      <c r="AU189" s="239" t="s">
        <v>83</v>
      </c>
      <c r="AV189" s="13" t="s">
        <v>83</v>
      </c>
      <c r="AW189" s="13" t="s">
        <v>35</v>
      </c>
      <c r="AX189" s="13" t="s">
        <v>73</v>
      </c>
      <c r="AY189" s="239" t="s">
        <v>134</v>
      </c>
    </row>
    <row r="190" s="14" customFormat="1">
      <c r="A190" s="14"/>
      <c r="B190" s="240"/>
      <c r="C190" s="241"/>
      <c r="D190" s="230" t="s">
        <v>159</v>
      </c>
      <c r="E190" s="242" t="s">
        <v>19</v>
      </c>
      <c r="F190" s="243" t="s">
        <v>160</v>
      </c>
      <c r="G190" s="241"/>
      <c r="H190" s="244">
        <v>73.5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159</v>
      </c>
      <c r="AU190" s="250" t="s">
        <v>83</v>
      </c>
      <c r="AV190" s="14" t="s">
        <v>142</v>
      </c>
      <c r="AW190" s="14" t="s">
        <v>35</v>
      </c>
      <c r="AX190" s="14" t="s">
        <v>81</v>
      </c>
      <c r="AY190" s="250" t="s">
        <v>134</v>
      </c>
    </row>
    <row r="191" s="2" customFormat="1" ht="24.15" customHeight="1">
      <c r="A191" s="40"/>
      <c r="B191" s="41"/>
      <c r="C191" s="206" t="s">
        <v>381</v>
      </c>
      <c r="D191" s="206" t="s">
        <v>137</v>
      </c>
      <c r="E191" s="207" t="s">
        <v>1228</v>
      </c>
      <c r="F191" s="208" t="s">
        <v>1229</v>
      </c>
      <c r="G191" s="209" t="s">
        <v>218</v>
      </c>
      <c r="H191" s="210">
        <v>0.012999999999999999</v>
      </c>
      <c r="I191" s="211"/>
      <c r="J191" s="212">
        <f>ROUND(I191*H191,2)</f>
        <v>0</v>
      </c>
      <c r="K191" s="208" t="s">
        <v>141</v>
      </c>
      <c r="L191" s="46"/>
      <c r="M191" s="213" t="s">
        <v>19</v>
      </c>
      <c r="N191" s="214" t="s">
        <v>44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142</v>
      </c>
      <c r="AT191" s="217" t="s">
        <v>137</v>
      </c>
      <c r="AU191" s="217" t="s">
        <v>83</v>
      </c>
      <c r="AY191" s="19" t="s">
        <v>134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81</v>
      </c>
      <c r="BK191" s="218">
        <f>ROUND(I191*H191,2)</f>
        <v>0</v>
      </c>
      <c r="BL191" s="19" t="s">
        <v>142</v>
      </c>
      <c r="BM191" s="217" t="s">
        <v>389</v>
      </c>
    </row>
    <row r="192" s="2" customFormat="1">
      <c r="A192" s="40"/>
      <c r="B192" s="41"/>
      <c r="C192" s="42"/>
      <c r="D192" s="219" t="s">
        <v>143</v>
      </c>
      <c r="E192" s="42"/>
      <c r="F192" s="220" t="s">
        <v>1230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143</v>
      </c>
      <c r="AU192" s="19" t="s">
        <v>83</v>
      </c>
    </row>
    <row r="193" s="13" customFormat="1">
      <c r="A193" s="13"/>
      <c r="B193" s="228"/>
      <c r="C193" s="229"/>
      <c r="D193" s="230" t="s">
        <v>159</v>
      </c>
      <c r="E193" s="231" t="s">
        <v>19</v>
      </c>
      <c r="F193" s="232" t="s">
        <v>1231</v>
      </c>
      <c r="G193" s="229"/>
      <c r="H193" s="233">
        <v>0.012999999999999999</v>
      </c>
      <c r="I193" s="234"/>
      <c r="J193" s="229"/>
      <c r="K193" s="229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159</v>
      </c>
      <c r="AU193" s="239" t="s">
        <v>83</v>
      </c>
      <c r="AV193" s="13" t="s">
        <v>83</v>
      </c>
      <c r="AW193" s="13" t="s">
        <v>35</v>
      </c>
      <c r="AX193" s="13" t="s">
        <v>73</v>
      </c>
      <c r="AY193" s="239" t="s">
        <v>134</v>
      </c>
    </row>
    <row r="194" s="14" customFormat="1">
      <c r="A194" s="14"/>
      <c r="B194" s="240"/>
      <c r="C194" s="241"/>
      <c r="D194" s="230" t="s">
        <v>159</v>
      </c>
      <c r="E194" s="242" t="s">
        <v>19</v>
      </c>
      <c r="F194" s="243" t="s">
        <v>160</v>
      </c>
      <c r="G194" s="241"/>
      <c r="H194" s="244">
        <v>0.012999999999999999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159</v>
      </c>
      <c r="AU194" s="250" t="s">
        <v>83</v>
      </c>
      <c r="AV194" s="14" t="s">
        <v>142</v>
      </c>
      <c r="AW194" s="14" t="s">
        <v>35</v>
      </c>
      <c r="AX194" s="14" t="s">
        <v>81</v>
      </c>
      <c r="AY194" s="250" t="s">
        <v>134</v>
      </c>
    </row>
    <row r="195" s="2" customFormat="1" ht="16.5" customHeight="1">
      <c r="A195" s="40"/>
      <c r="B195" s="41"/>
      <c r="C195" s="255" t="s">
        <v>278</v>
      </c>
      <c r="D195" s="255" t="s">
        <v>215</v>
      </c>
      <c r="E195" s="256" t="s">
        <v>1232</v>
      </c>
      <c r="F195" s="257" t="s">
        <v>1233</v>
      </c>
      <c r="G195" s="258" t="s">
        <v>992</v>
      </c>
      <c r="H195" s="259">
        <v>13.026</v>
      </c>
      <c r="I195" s="260"/>
      <c r="J195" s="261">
        <f>ROUND(I195*H195,2)</f>
        <v>0</v>
      </c>
      <c r="K195" s="257" t="s">
        <v>141</v>
      </c>
      <c r="L195" s="262"/>
      <c r="M195" s="263" t="s">
        <v>19</v>
      </c>
      <c r="N195" s="264" t="s">
        <v>44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167</v>
      </c>
      <c r="AT195" s="217" t="s">
        <v>215</v>
      </c>
      <c r="AU195" s="217" t="s">
        <v>83</v>
      </c>
      <c r="AY195" s="19" t="s">
        <v>134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81</v>
      </c>
      <c r="BK195" s="218">
        <f>ROUND(I195*H195,2)</f>
        <v>0</v>
      </c>
      <c r="BL195" s="19" t="s">
        <v>142</v>
      </c>
      <c r="BM195" s="217" t="s">
        <v>396</v>
      </c>
    </row>
    <row r="196" s="13" customFormat="1">
      <c r="A196" s="13"/>
      <c r="B196" s="228"/>
      <c r="C196" s="229"/>
      <c r="D196" s="230" t="s">
        <v>159</v>
      </c>
      <c r="E196" s="231" t="s">
        <v>19</v>
      </c>
      <c r="F196" s="232" t="s">
        <v>1234</v>
      </c>
      <c r="G196" s="229"/>
      <c r="H196" s="233">
        <v>13.026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159</v>
      </c>
      <c r="AU196" s="239" t="s">
        <v>83</v>
      </c>
      <c r="AV196" s="13" t="s">
        <v>83</v>
      </c>
      <c r="AW196" s="13" t="s">
        <v>35</v>
      </c>
      <c r="AX196" s="13" t="s">
        <v>73</v>
      </c>
      <c r="AY196" s="239" t="s">
        <v>134</v>
      </c>
    </row>
    <row r="197" s="14" customFormat="1">
      <c r="A197" s="14"/>
      <c r="B197" s="240"/>
      <c r="C197" s="241"/>
      <c r="D197" s="230" t="s">
        <v>159</v>
      </c>
      <c r="E197" s="242" t="s">
        <v>19</v>
      </c>
      <c r="F197" s="243" t="s">
        <v>160</v>
      </c>
      <c r="G197" s="241"/>
      <c r="H197" s="244">
        <v>13.026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159</v>
      </c>
      <c r="AU197" s="250" t="s">
        <v>83</v>
      </c>
      <c r="AV197" s="14" t="s">
        <v>142</v>
      </c>
      <c r="AW197" s="14" t="s">
        <v>35</v>
      </c>
      <c r="AX197" s="14" t="s">
        <v>81</v>
      </c>
      <c r="AY197" s="250" t="s">
        <v>134</v>
      </c>
    </row>
    <row r="198" s="2" customFormat="1" ht="16.5" customHeight="1">
      <c r="A198" s="40"/>
      <c r="B198" s="41"/>
      <c r="C198" s="206" t="s">
        <v>393</v>
      </c>
      <c r="D198" s="206" t="s">
        <v>137</v>
      </c>
      <c r="E198" s="207" t="s">
        <v>1235</v>
      </c>
      <c r="F198" s="208" t="s">
        <v>1236</v>
      </c>
      <c r="G198" s="209" t="s">
        <v>180</v>
      </c>
      <c r="H198" s="210">
        <v>2191.0999999999999</v>
      </c>
      <c r="I198" s="211"/>
      <c r="J198" s="212">
        <f>ROUND(I198*H198,2)</f>
        <v>0</v>
      </c>
      <c r="K198" s="208" t="s">
        <v>141</v>
      </c>
      <c r="L198" s="46"/>
      <c r="M198" s="213" t="s">
        <v>19</v>
      </c>
      <c r="N198" s="214" t="s">
        <v>44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142</v>
      </c>
      <c r="AT198" s="217" t="s">
        <v>137</v>
      </c>
      <c r="AU198" s="217" t="s">
        <v>83</v>
      </c>
      <c r="AY198" s="19" t="s">
        <v>134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81</v>
      </c>
      <c r="BK198" s="218">
        <f>ROUND(I198*H198,2)</f>
        <v>0</v>
      </c>
      <c r="BL198" s="19" t="s">
        <v>142</v>
      </c>
      <c r="BM198" s="217" t="s">
        <v>399</v>
      </c>
    </row>
    <row r="199" s="2" customFormat="1">
      <c r="A199" s="40"/>
      <c r="B199" s="41"/>
      <c r="C199" s="42"/>
      <c r="D199" s="219" t="s">
        <v>143</v>
      </c>
      <c r="E199" s="42"/>
      <c r="F199" s="220" t="s">
        <v>1237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143</v>
      </c>
      <c r="AU199" s="19" t="s">
        <v>83</v>
      </c>
    </row>
    <row r="200" s="13" customFormat="1">
      <c r="A200" s="13"/>
      <c r="B200" s="228"/>
      <c r="C200" s="229"/>
      <c r="D200" s="230" t="s">
        <v>159</v>
      </c>
      <c r="E200" s="231" t="s">
        <v>19</v>
      </c>
      <c r="F200" s="232" t="s">
        <v>1238</v>
      </c>
      <c r="G200" s="229"/>
      <c r="H200" s="233">
        <v>2191.0999999999999</v>
      </c>
      <c r="I200" s="234"/>
      <c r="J200" s="229"/>
      <c r="K200" s="229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159</v>
      </c>
      <c r="AU200" s="239" t="s">
        <v>83</v>
      </c>
      <c r="AV200" s="13" t="s">
        <v>83</v>
      </c>
      <c r="AW200" s="13" t="s">
        <v>35</v>
      </c>
      <c r="AX200" s="13" t="s">
        <v>73</v>
      </c>
      <c r="AY200" s="239" t="s">
        <v>134</v>
      </c>
    </row>
    <row r="201" s="14" customFormat="1">
      <c r="A201" s="14"/>
      <c r="B201" s="240"/>
      <c r="C201" s="241"/>
      <c r="D201" s="230" t="s">
        <v>159</v>
      </c>
      <c r="E201" s="242" t="s">
        <v>19</v>
      </c>
      <c r="F201" s="243" t="s">
        <v>160</v>
      </c>
      <c r="G201" s="241"/>
      <c r="H201" s="244">
        <v>2191.0999999999999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159</v>
      </c>
      <c r="AU201" s="250" t="s">
        <v>83</v>
      </c>
      <c r="AV201" s="14" t="s">
        <v>142</v>
      </c>
      <c r="AW201" s="14" t="s">
        <v>35</v>
      </c>
      <c r="AX201" s="14" t="s">
        <v>81</v>
      </c>
      <c r="AY201" s="250" t="s">
        <v>134</v>
      </c>
    </row>
    <row r="202" s="2" customFormat="1" ht="24.15" customHeight="1">
      <c r="A202" s="40"/>
      <c r="B202" s="41"/>
      <c r="C202" s="206" t="s">
        <v>283</v>
      </c>
      <c r="D202" s="206" t="s">
        <v>137</v>
      </c>
      <c r="E202" s="207" t="s">
        <v>1239</v>
      </c>
      <c r="F202" s="208" t="s">
        <v>1240</v>
      </c>
      <c r="G202" s="209" t="s">
        <v>344</v>
      </c>
      <c r="H202" s="210">
        <v>2082</v>
      </c>
      <c r="I202" s="211"/>
      <c r="J202" s="212">
        <f>ROUND(I202*H202,2)</f>
        <v>0</v>
      </c>
      <c r="K202" s="208" t="s">
        <v>141</v>
      </c>
      <c r="L202" s="46"/>
      <c r="M202" s="213" t="s">
        <v>19</v>
      </c>
      <c r="N202" s="214" t="s">
        <v>44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142</v>
      </c>
      <c r="AT202" s="217" t="s">
        <v>137</v>
      </c>
      <c r="AU202" s="217" t="s">
        <v>83</v>
      </c>
      <c r="AY202" s="19" t="s">
        <v>134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81</v>
      </c>
      <c r="BK202" s="218">
        <f>ROUND(I202*H202,2)</f>
        <v>0</v>
      </c>
      <c r="BL202" s="19" t="s">
        <v>142</v>
      </c>
      <c r="BM202" s="217" t="s">
        <v>403</v>
      </c>
    </row>
    <row r="203" s="2" customFormat="1">
      <c r="A203" s="40"/>
      <c r="B203" s="41"/>
      <c r="C203" s="42"/>
      <c r="D203" s="219" t="s">
        <v>143</v>
      </c>
      <c r="E203" s="42"/>
      <c r="F203" s="220" t="s">
        <v>1241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143</v>
      </c>
      <c r="AU203" s="19" t="s">
        <v>83</v>
      </c>
    </row>
    <row r="204" s="13" customFormat="1">
      <c r="A204" s="13"/>
      <c r="B204" s="228"/>
      <c r="C204" s="229"/>
      <c r="D204" s="230" t="s">
        <v>159</v>
      </c>
      <c r="E204" s="231" t="s">
        <v>19</v>
      </c>
      <c r="F204" s="232" t="s">
        <v>1242</v>
      </c>
      <c r="G204" s="229"/>
      <c r="H204" s="233">
        <v>2082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159</v>
      </c>
      <c r="AU204" s="239" t="s">
        <v>83</v>
      </c>
      <c r="AV204" s="13" t="s">
        <v>83</v>
      </c>
      <c r="AW204" s="13" t="s">
        <v>35</v>
      </c>
      <c r="AX204" s="13" t="s">
        <v>73</v>
      </c>
      <c r="AY204" s="239" t="s">
        <v>134</v>
      </c>
    </row>
    <row r="205" s="14" customFormat="1">
      <c r="A205" s="14"/>
      <c r="B205" s="240"/>
      <c r="C205" s="241"/>
      <c r="D205" s="230" t="s">
        <v>159</v>
      </c>
      <c r="E205" s="242" t="s">
        <v>19</v>
      </c>
      <c r="F205" s="243" t="s">
        <v>160</v>
      </c>
      <c r="G205" s="241"/>
      <c r="H205" s="244">
        <v>2082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159</v>
      </c>
      <c r="AU205" s="250" t="s">
        <v>83</v>
      </c>
      <c r="AV205" s="14" t="s">
        <v>142</v>
      </c>
      <c r="AW205" s="14" t="s">
        <v>35</v>
      </c>
      <c r="AX205" s="14" t="s">
        <v>81</v>
      </c>
      <c r="AY205" s="250" t="s">
        <v>134</v>
      </c>
    </row>
    <row r="206" s="2" customFormat="1" ht="33" customHeight="1">
      <c r="A206" s="40"/>
      <c r="B206" s="41"/>
      <c r="C206" s="206" t="s">
        <v>400</v>
      </c>
      <c r="D206" s="206" t="s">
        <v>137</v>
      </c>
      <c r="E206" s="207" t="s">
        <v>1243</v>
      </c>
      <c r="F206" s="208" t="s">
        <v>1244</v>
      </c>
      <c r="G206" s="209" t="s">
        <v>180</v>
      </c>
      <c r="H206" s="210">
        <v>2191.0999999999999</v>
      </c>
      <c r="I206" s="211"/>
      <c r="J206" s="212">
        <f>ROUND(I206*H206,2)</f>
        <v>0</v>
      </c>
      <c r="K206" s="208" t="s">
        <v>141</v>
      </c>
      <c r="L206" s="46"/>
      <c r="M206" s="213" t="s">
        <v>19</v>
      </c>
      <c r="N206" s="214" t="s">
        <v>44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142</v>
      </c>
      <c r="AT206" s="217" t="s">
        <v>137</v>
      </c>
      <c r="AU206" s="217" t="s">
        <v>83</v>
      </c>
      <c r="AY206" s="19" t="s">
        <v>134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81</v>
      </c>
      <c r="BK206" s="218">
        <f>ROUND(I206*H206,2)</f>
        <v>0</v>
      </c>
      <c r="BL206" s="19" t="s">
        <v>142</v>
      </c>
      <c r="BM206" s="217" t="s">
        <v>408</v>
      </c>
    </row>
    <row r="207" s="2" customFormat="1">
      <c r="A207" s="40"/>
      <c r="B207" s="41"/>
      <c r="C207" s="42"/>
      <c r="D207" s="219" t="s">
        <v>143</v>
      </c>
      <c r="E207" s="42"/>
      <c r="F207" s="220" t="s">
        <v>1245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143</v>
      </c>
      <c r="AU207" s="19" t="s">
        <v>83</v>
      </c>
    </row>
    <row r="208" s="13" customFormat="1">
      <c r="A208" s="13"/>
      <c r="B208" s="228"/>
      <c r="C208" s="229"/>
      <c r="D208" s="230" t="s">
        <v>159</v>
      </c>
      <c r="E208" s="231" t="s">
        <v>19</v>
      </c>
      <c r="F208" s="232" t="s">
        <v>1238</v>
      </c>
      <c r="G208" s="229"/>
      <c r="H208" s="233">
        <v>2191.0999999999999</v>
      </c>
      <c r="I208" s="234"/>
      <c r="J208" s="229"/>
      <c r="K208" s="229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159</v>
      </c>
      <c r="AU208" s="239" t="s">
        <v>83</v>
      </c>
      <c r="AV208" s="13" t="s">
        <v>83</v>
      </c>
      <c r="AW208" s="13" t="s">
        <v>35</v>
      </c>
      <c r="AX208" s="13" t="s">
        <v>73</v>
      </c>
      <c r="AY208" s="239" t="s">
        <v>134</v>
      </c>
    </row>
    <row r="209" s="14" customFormat="1">
      <c r="A209" s="14"/>
      <c r="B209" s="240"/>
      <c r="C209" s="241"/>
      <c r="D209" s="230" t="s">
        <v>159</v>
      </c>
      <c r="E209" s="242" t="s">
        <v>19</v>
      </c>
      <c r="F209" s="243" t="s">
        <v>160</v>
      </c>
      <c r="G209" s="241"/>
      <c r="H209" s="244">
        <v>2191.0999999999999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159</v>
      </c>
      <c r="AU209" s="250" t="s">
        <v>83</v>
      </c>
      <c r="AV209" s="14" t="s">
        <v>142</v>
      </c>
      <c r="AW209" s="14" t="s">
        <v>35</v>
      </c>
      <c r="AX209" s="14" t="s">
        <v>81</v>
      </c>
      <c r="AY209" s="250" t="s">
        <v>134</v>
      </c>
    </row>
    <row r="210" s="2" customFormat="1" ht="24.15" customHeight="1">
      <c r="A210" s="40"/>
      <c r="B210" s="41"/>
      <c r="C210" s="206" t="s">
        <v>289</v>
      </c>
      <c r="D210" s="206" t="s">
        <v>137</v>
      </c>
      <c r="E210" s="207" t="s">
        <v>1246</v>
      </c>
      <c r="F210" s="208" t="s">
        <v>1247</v>
      </c>
      <c r="G210" s="209" t="s">
        <v>180</v>
      </c>
      <c r="H210" s="210">
        <v>3106.8600000000001</v>
      </c>
      <c r="I210" s="211"/>
      <c r="J210" s="212">
        <f>ROUND(I210*H210,2)</f>
        <v>0</v>
      </c>
      <c r="K210" s="208" t="s">
        <v>141</v>
      </c>
      <c r="L210" s="46"/>
      <c r="M210" s="213" t="s">
        <v>19</v>
      </c>
      <c r="N210" s="214" t="s">
        <v>44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142</v>
      </c>
      <c r="AT210" s="217" t="s">
        <v>137</v>
      </c>
      <c r="AU210" s="217" t="s">
        <v>83</v>
      </c>
      <c r="AY210" s="19" t="s">
        <v>134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81</v>
      </c>
      <c r="BK210" s="218">
        <f>ROUND(I210*H210,2)</f>
        <v>0</v>
      </c>
      <c r="BL210" s="19" t="s">
        <v>142</v>
      </c>
      <c r="BM210" s="217" t="s">
        <v>413</v>
      </c>
    </row>
    <row r="211" s="2" customFormat="1">
      <c r="A211" s="40"/>
      <c r="B211" s="41"/>
      <c r="C211" s="42"/>
      <c r="D211" s="219" t="s">
        <v>143</v>
      </c>
      <c r="E211" s="42"/>
      <c r="F211" s="220" t="s">
        <v>1248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143</v>
      </c>
      <c r="AU211" s="19" t="s">
        <v>83</v>
      </c>
    </row>
    <row r="212" s="13" customFormat="1">
      <c r="A212" s="13"/>
      <c r="B212" s="228"/>
      <c r="C212" s="229"/>
      <c r="D212" s="230" t="s">
        <v>159</v>
      </c>
      <c r="E212" s="231" t="s">
        <v>19</v>
      </c>
      <c r="F212" s="232" t="s">
        <v>1249</v>
      </c>
      <c r="G212" s="229"/>
      <c r="H212" s="233">
        <v>3106.8600000000001</v>
      </c>
      <c r="I212" s="234"/>
      <c r="J212" s="229"/>
      <c r="K212" s="229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159</v>
      </c>
      <c r="AU212" s="239" t="s">
        <v>83</v>
      </c>
      <c r="AV212" s="13" t="s">
        <v>83</v>
      </c>
      <c r="AW212" s="13" t="s">
        <v>35</v>
      </c>
      <c r="AX212" s="13" t="s">
        <v>73</v>
      </c>
      <c r="AY212" s="239" t="s">
        <v>134</v>
      </c>
    </row>
    <row r="213" s="14" customFormat="1">
      <c r="A213" s="14"/>
      <c r="B213" s="240"/>
      <c r="C213" s="241"/>
      <c r="D213" s="230" t="s">
        <v>159</v>
      </c>
      <c r="E213" s="242" t="s">
        <v>19</v>
      </c>
      <c r="F213" s="243" t="s">
        <v>160</v>
      </c>
      <c r="G213" s="241"/>
      <c r="H213" s="244">
        <v>3106.8600000000001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159</v>
      </c>
      <c r="AU213" s="250" t="s">
        <v>83</v>
      </c>
      <c r="AV213" s="14" t="s">
        <v>142</v>
      </c>
      <c r="AW213" s="14" t="s">
        <v>35</v>
      </c>
      <c r="AX213" s="14" t="s">
        <v>81</v>
      </c>
      <c r="AY213" s="250" t="s">
        <v>134</v>
      </c>
    </row>
    <row r="214" s="2" customFormat="1" ht="16.5" customHeight="1">
      <c r="A214" s="40"/>
      <c r="B214" s="41"/>
      <c r="C214" s="255" t="s">
        <v>410</v>
      </c>
      <c r="D214" s="255" t="s">
        <v>215</v>
      </c>
      <c r="E214" s="256" t="s">
        <v>1250</v>
      </c>
      <c r="F214" s="257" t="s">
        <v>1251</v>
      </c>
      <c r="G214" s="258" t="s">
        <v>187</v>
      </c>
      <c r="H214" s="259">
        <v>155.34299999999999</v>
      </c>
      <c r="I214" s="260"/>
      <c r="J214" s="261">
        <f>ROUND(I214*H214,2)</f>
        <v>0</v>
      </c>
      <c r="K214" s="257" t="s">
        <v>141</v>
      </c>
      <c r="L214" s="262"/>
      <c r="M214" s="263" t="s">
        <v>19</v>
      </c>
      <c r="N214" s="264" t="s">
        <v>44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167</v>
      </c>
      <c r="AT214" s="217" t="s">
        <v>215</v>
      </c>
      <c r="AU214" s="217" t="s">
        <v>83</v>
      </c>
      <c r="AY214" s="19" t="s">
        <v>134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81</v>
      </c>
      <c r="BK214" s="218">
        <f>ROUND(I214*H214,2)</f>
        <v>0</v>
      </c>
      <c r="BL214" s="19" t="s">
        <v>142</v>
      </c>
      <c r="BM214" s="217" t="s">
        <v>417</v>
      </c>
    </row>
    <row r="215" s="13" customFormat="1">
      <c r="A215" s="13"/>
      <c r="B215" s="228"/>
      <c r="C215" s="229"/>
      <c r="D215" s="230" t="s">
        <v>159</v>
      </c>
      <c r="E215" s="231" t="s">
        <v>19</v>
      </c>
      <c r="F215" s="232" t="s">
        <v>1252</v>
      </c>
      <c r="G215" s="229"/>
      <c r="H215" s="233">
        <v>155.34299999999999</v>
      </c>
      <c r="I215" s="234"/>
      <c r="J215" s="229"/>
      <c r="K215" s="229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159</v>
      </c>
      <c r="AU215" s="239" t="s">
        <v>83</v>
      </c>
      <c r="AV215" s="13" t="s">
        <v>83</v>
      </c>
      <c r="AW215" s="13" t="s">
        <v>35</v>
      </c>
      <c r="AX215" s="13" t="s">
        <v>73</v>
      </c>
      <c r="AY215" s="239" t="s">
        <v>134</v>
      </c>
    </row>
    <row r="216" s="14" customFormat="1">
      <c r="A216" s="14"/>
      <c r="B216" s="240"/>
      <c r="C216" s="241"/>
      <c r="D216" s="230" t="s">
        <v>159</v>
      </c>
      <c r="E216" s="242" t="s">
        <v>19</v>
      </c>
      <c r="F216" s="243" t="s">
        <v>160</v>
      </c>
      <c r="G216" s="241"/>
      <c r="H216" s="244">
        <v>155.34299999999999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159</v>
      </c>
      <c r="AU216" s="250" t="s">
        <v>83</v>
      </c>
      <c r="AV216" s="14" t="s">
        <v>142</v>
      </c>
      <c r="AW216" s="14" t="s">
        <v>35</v>
      </c>
      <c r="AX216" s="14" t="s">
        <v>81</v>
      </c>
      <c r="AY216" s="250" t="s">
        <v>134</v>
      </c>
    </row>
    <row r="217" s="2" customFormat="1" ht="16.5" customHeight="1">
      <c r="A217" s="40"/>
      <c r="B217" s="41"/>
      <c r="C217" s="206" t="s">
        <v>295</v>
      </c>
      <c r="D217" s="206" t="s">
        <v>137</v>
      </c>
      <c r="E217" s="207" t="s">
        <v>1253</v>
      </c>
      <c r="F217" s="208" t="s">
        <v>1254</v>
      </c>
      <c r="G217" s="209" t="s">
        <v>187</v>
      </c>
      <c r="H217" s="210">
        <v>12.625</v>
      </c>
      <c r="I217" s="211"/>
      <c r="J217" s="212">
        <f>ROUND(I217*H217,2)</f>
        <v>0</v>
      </c>
      <c r="K217" s="208" t="s">
        <v>141</v>
      </c>
      <c r="L217" s="46"/>
      <c r="M217" s="213" t="s">
        <v>19</v>
      </c>
      <c r="N217" s="214" t="s">
        <v>44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142</v>
      </c>
      <c r="AT217" s="217" t="s">
        <v>137</v>
      </c>
      <c r="AU217" s="217" t="s">
        <v>83</v>
      </c>
      <c r="AY217" s="19" t="s">
        <v>134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81</v>
      </c>
      <c r="BK217" s="218">
        <f>ROUND(I217*H217,2)</f>
        <v>0</v>
      </c>
      <c r="BL217" s="19" t="s">
        <v>142</v>
      </c>
      <c r="BM217" s="217" t="s">
        <v>422</v>
      </c>
    </row>
    <row r="218" s="2" customFormat="1">
      <c r="A218" s="40"/>
      <c r="B218" s="41"/>
      <c r="C218" s="42"/>
      <c r="D218" s="219" t="s">
        <v>143</v>
      </c>
      <c r="E218" s="42"/>
      <c r="F218" s="220" t="s">
        <v>1255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143</v>
      </c>
      <c r="AU218" s="19" t="s">
        <v>83</v>
      </c>
    </row>
    <row r="219" s="13" customFormat="1">
      <c r="A219" s="13"/>
      <c r="B219" s="228"/>
      <c r="C219" s="229"/>
      <c r="D219" s="230" t="s">
        <v>159</v>
      </c>
      <c r="E219" s="231" t="s">
        <v>19</v>
      </c>
      <c r="F219" s="232" t="s">
        <v>1256</v>
      </c>
      <c r="G219" s="229"/>
      <c r="H219" s="233">
        <v>10.175000000000001</v>
      </c>
      <c r="I219" s="234"/>
      <c r="J219" s="229"/>
      <c r="K219" s="229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159</v>
      </c>
      <c r="AU219" s="239" t="s">
        <v>83</v>
      </c>
      <c r="AV219" s="13" t="s">
        <v>83</v>
      </c>
      <c r="AW219" s="13" t="s">
        <v>35</v>
      </c>
      <c r="AX219" s="13" t="s">
        <v>73</v>
      </c>
      <c r="AY219" s="239" t="s">
        <v>134</v>
      </c>
    </row>
    <row r="220" s="13" customFormat="1">
      <c r="A220" s="13"/>
      <c r="B220" s="228"/>
      <c r="C220" s="229"/>
      <c r="D220" s="230" t="s">
        <v>159</v>
      </c>
      <c r="E220" s="231" t="s">
        <v>19</v>
      </c>
      <c r="F220" s="232" t="s">
        <v>1257</v>
      </c>
      <c r="G220" s="229"/>
      <c r="H220" s="233">
        <v>2.4500000000000002</v>
      </c>
      <c r="I220" s="234"/>
      <c r="J220" s="229"/>
      <c r="K220" s="229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159</v>
      </c>
      <c r="AU220" s="239" t="s">
        <v>83</v>
      </c>
      <c r="AV220" s="13" t="s">
        <v>83</v>
      </c>
      <c r="AW220" s="13" t="s">
        <v>35</v>
      </c>
      <c r="AX220" s="13" t="s">
        <v>73</v>
      </c>
      <c r="AY220" s="239" t="s">
        <v>134</v>
      </c>
    </row>
    <row r="221" s="14" customFormat="1">
      <c r="A221" s="14"/>
      <c r="B221" s="240"/>
      <c r="C221" s="241"/>
      <c r="D221" s="230" t="s">
        <v>159</v>
      </c>
      <c r="E221" s="242" t="s">
        <v>19</v>
      </c>
      <c r="F221" s="243" t="s">
        <v>160</v>
      </c>
      <c r="G221" s="241"/>
      <c r="H221" s="244">
        <v>12.625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159</v>
      </c>
      <c r="AU221" s="250" t="s">
        <v>83</v>
      </c>
      <c r="AV221" s="14" t="s">
        <v>142</v>
      </c>
      <c r="AW221" s="14" t="s">
        <v>35</v>
      </c>
      <c r="AX221" s="14" t="s">
        <v>81</v>
      </c>
      <c r="AY221" s="250" t="s">
        <v>134</v>
      </c>
    </row>
    <row r="222" s="2" customFormat="1" ht="21.75" customHeight="1">
      <c r="A222" s="40"/>
      <c r="B222" s="41"/>
      <c r="C222" s="206" t="s">
        <v>419</v>
      </c>
      <c r="D222" s="206" t="s">
        <v>137</v>
      </c>
      <c r="E222" s="207" t="s">
        <v>1258</v>
      </c>
      <c r="F222" s="208" t="s">
        <v>1259</v>
      </c>
      <c r="G222" s="209" t="s">
        <v>187</v>
      </c>
      <c r="H222" s="210">
        <v>12.625</v>
      </c>
      <c r="I222" s="211"/>
      <c r="J222" s="212">
        <f>ROUND(I222*H222,2)</f>
        <v>0</v>
      </c>
      <c r="K222" s="208" t="s">
        <v>141</v>
      </c>
      <c r="L222" s="46"/>
      <c r="M222" s="213" t="s">
        <v>19</v>
      </c>
      <c r="N222" s="214" t="s">
        <v>44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142</v>
      </c>
      <c r="AT222" s="217" t="s">
        <v>137</v>
      </c>
      <c r="AU222" s="217" t="s">
        <v>83</v>
      </c>
      <c r="AY222" s="19" t="s">
        <v>134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81</v>
      </c>
      <c r="BK222" s="218">
        <f>ROUND(I222*H222,2)</f>
        <v>0</v>
      </c>
      <c r="BL222" s="19" t="s">
        <v>142</v>
      </c>
      <c r="BM222" s="217" t="s">
        <v>428</v>
      </c>
    </row>
    <row r="223" s="2" customFormat="1">
      <c r="A223" s="40"/>
      <c r="B223" s="41"/>
      <c r="C223" s="42"/>
      <c r="D223" s="219" t="s">
        <v>143</v>
      </c>
      <c r="E223" s="42"/>
      <c r="F223" s="220" t="s">
        <v>1260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143</v>
      </c>
      <c r="AU223" s="19" t="s">
        <v>83</v>
      </c>
    </row>
    <row r="224" s="2" customFormat="1" ht="24.15" customHeight="1">
      <c r="A224" s="40"/>
      <c r="B224" s="41"/>
      <c r="C224" s="206" t="s">
        <v>303</v>
      </c>
      <c r="D224" s="206" t="s">
        <v>137</v>
      </c>
      <c r="E224" s="207" t="s">
        <v>1261</v>
      </c>
      <c r="F224" s="208" t="s">
        <v>1262</v>
      </c>
      <c r="G224" s="209" t="s">
        <v>187</v>
      </c>
      <c r="H224" s="210">
        <v>113.625</v>
      </c>
      <c r="I224" s="211"/>
      <c r="J224" s="212">
        <f>ROUND(I224*H224,2)</f>
        <v>0</v>
      </c>
      <c r="K224" s="208" t="s">
        <v>141</v>
      </c>
      <c r="L224" s="46"/>
      <c r="M224" s="213" t="s">
        <v>19</v>
      </c>
      <c r="N224" s="214" t="s">
        <v>44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142</v>
      </c>
      <c r="AT224" s="217" t="s">
        <v>137</v>
      </c>
      <c r="AU224" s="217" t="s">
        <v>83</v>
      </c>
      <c r="AY224" s="19" t="s">
        <v>134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81</v>
      </c>
      <c r="BK224" s="218">
        <f>ROUND(I224*H224,2)</f>
        <v>0</v>
      </c>
      <c r="BL224" s="19" t="s">
        <v>142</v>
      </c>
      <c r="BM224" s="217" t="s">
        <v>435</v>
      </c>
    </row>
    <row r="225" s="2" customFormat="1">
      <c r="A225" s="40"/>
      <c r="B225" s="41"/>
      <c r="C225" s="42"/>
      <c r="D225" s="219" t="s">
        <v>143</v>
      </c>
      <c r="E225" s="42"/>
      <c r="F225" s="220" t="s">
        <v>1263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143</v>
      </c>
      <c r="AU225" s="19" t="s">
        <v>83</v>
      </c>
    </row>
    <row r="226" s="13" customFormat="1">
      <c r="A226" s="13"/>
      <c r="B226" s="228"/>
      <c r="C226" s="229"/>
      <c r="D226" s="230" t="s">
        <v>159</v>
      </c>
      <c r="E226" s="231" t="s">
        <v>19</v>
      </c>
      <c r="F226" s="232" t="s">
        <v>1264</v>
      </c>
      <c r="G226" s="229"/>
      <c r="H226" s="233">
        <v>113.625</v>
      </c>
      <c r="I226" s="234"/>
      <c r="J226" s="229"/>
      <c r="K226" s="229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159</v>
      </c>
      <c r="AU226" s="239" t="s">
        <v>83</v>
      </c>
      <c r="AV226" s="13" t="s">
        <v>83</v>
      </c>
      <c r="AW226" s="13" t="s">
        <v>35</v>
      </c>
      <c r="AX226" s="13" t="s">
        <v>73</v>
      </c>
      <c r="AY226" s="239" t="s">
        <v>134</v>
      </c>
    </row>
    <row r="227" s="14" customFormat="1">
      <c r="A227" s="14"/>
      <c r="B227" s="240"/>
      <c r="C227" s="241"/>
      <c r="D227" s="230" t="s">
        <v>159</v>
      </c>
      <c r="E227" s="242" t="s">
        <v>19</v>
      </c>
      <c r="F227" s="243" t="s">
        <v>160</v>
      </c>
      <c r="G227" s="241"/>
      <c r="H227" s="244">
        <v>113.625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159</v>
      </c>
      <c r="AU227" s="250" t="s">
        <v>83</v>
      </c>
      <c r="AV227" s="14" t="s">
        <v>142</v>
      </c>
      <c r="AW227" s="14" t="s">
        <v>35</v>
      </c>
      <c r="AX227" s="14" t="s">
        <v>81</v>
      </c>
      <c r="AY227" s="250" t="s">
        <v>134</v>
      </c>
    </row>
    <row r="228" s="2" customFormat="1" ht="16.5" customHeight="1">
      <c r="A228" s="40"/>
      <c r="B228" s="41"/>
      <c r="C228" s="255" t="s">
        <v>431</v>
      </c>
      <c r="D228" s="255" t="s">
        <v>215</v>
      </c>
      <c r="E228" s="256" t="s">
        <v>1265</v>
      </c>
      <c r="F228" s="257" t="s">
        <v>1266</v>
      </c>
      <c r="G228" s="258" t="s">
        <v>187</v>
      </c>
      <c r="H228" s="259">
        <v>12.625</v>
      </c>
      <c r="I228" s="260"/>
      <c r="J228" s="261">
        <f>ROUND(I228*H228,2)</f>
        <v>0</v>
      </c>
      <c r="K228" s="257" t="s">
        <v>141</v>
      </c>
      <c r="L228" s="262"/>
      <c r="M228" s="263" t="s">
        <v>19</v>
      </c>
      <c r="N228" s="264" t="s">
        <v>44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167</v>
      </c>
      <c r="AT228" s="217" t="s">
        <v>215</v>
      </c>
      <c r="AU228" s="217" t="s">
        <v>83</v>
      </c>
      <c r="AY228" s="19" t="s">
        <v>134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81</v>
      </c>
      <c r="BK228" s="218">
        <f>ROUND(I228*H228,2)</f>
        <v>0</v>
      </c>
      <c r="BL228" s="19" t="s">
        <v>142</v>
      </c>
      <c r="BM228" s="217" t="s">
        <v>615</v>
      </c>
    </row>
    <row r="229" s="12" customFormat="1" ht="22.8" customHeight="1">
      <c r="A229" s="12"/>
      <c r="B229" s="190"/>
      <c r="C229" s="191"/>
      <c r="D229" s="192" t="s">
        <v>72</v>
      </c>
      <c r="E229" s="204" t="s">
        <v>83</v>
      </c>
      <c r="F229" s="204" t="s">
        <v>245</v>
      </c>
      <c r="G229" s="191"/>
      <c r="H229" s="191"/>
      <c r="I229" s="194"/>
      <c r="J229" s="205">
        <f>BK229</f>
        <v>0</v>
      </c>
      <c r="K229" s="191"/>
      <c r="L229" s="196"/>
      <c r="M229" s="197"/>
      <c r="N229" s="198"/>
      <c r="O229" s="198"/>
      <c r="P229" s="199">
        <f>SUM(P230:P236)</f>
        <v>0</v>
      </c>
      <c r="Q229" s="198"/>
      <c r="R229" s="199">
        <f>SUM(R230:R236)</f>
        <v>0</v>
      </c>
      <c r="S229" s="198"/>
      <c r="T229" s="200">
        <f>SUM(T230:T236)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1" t="s">
        <v>81</v>
      </c>
      <c r="AT229" s="202" t="s">
        <v>72</v>
      </c>
      <c r="AU229" s="202" t="s">
        <v>81</v>
      </c>
      <c r="AY229" s="201" t="s">
        <v>134</v>
      </c>
      <c r="BK229" s="203">
        <f>SUM(BK230:BK236)</f>
        <v>0</v>
      </c>
    </row>
    <row r="230" s="2" customFormat="1" ht="16.5" customHeight="1">
      <c r="A230" s="40"/>
      <c r="B230" s="41"/>
      <c r="C230" s="206" t="s">
        <v>307</v>
      </c>
      <c r="D230" s="206" t="s">
        <v>137</v>
      </c>
      <c r="E230" s="207" t="s">
        <v>1267</v>
      </c>
      <c r="F230" s="208" t="s">
        <v>1268</v>
      </c>
      <c r="G230" s="209" t="s">
        <v>187</v>
      </c>
      <c r="H230" s="210">
        <v>1.04</v>
      </c>
      <c r="I230" s="211"/>
      <c r="J230" s="212">
        <f>ROUND(I230*H230,2)</f>
        <v>0</v>
      </c>
      <c r="K230" s="208" t="s">
        <v>141</v>
      </c>
      <c r="L230" s="46"/>
      <c r="M230" s="213" t="s">
        <v>19</v>
      </c>
      <c r="N230" s="214" t="s">
        <v>44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142</v>
      </c>
      <c r="AT230" s="217" t="s">
        <v>137</v>
      </c>
      <c r="AU230" s="217" t="s">
        <v>83</v>
      </c>
      <c r="AY230" s="19" t="s">
        <v>134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81</v>
      </c>
      <c r="BK230" s="218">
        <f>ROUND(I230*H230,2)</f>
        <v>0</v>
      </c>
      <c r="BL230" s="19" t="s">
        <v>142</v>
      </c>
      <c r="BM230" s="217" t="s">
        <v>620</v>
      </c>
    </row>
    <row r="231" s="2" customFormat="1">
      <c r="A231" s="40"/>
      <c r="B231" s="41"/>
      <c r="C231" s="42"/>
      <c r="D231" s="219" t="s">
        <v>143</v>
      </c>
      <c r="E231" s="42"/>
      <c r="F231" s="220" t="s">
        <v>1269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143</v>
      </c>
      <c r="AU231" s="19" t="s">
        <v>83</v>
      </c>
    </row>
    <row r="232" s="2" customFormat="1" ht="24.15" customHeight="1">
      <c r="A232" s="40"/>
      <c r="B232" s="41"/>
      <c r="C232" s="206" t="s">
        <v>617</v>
      </c>
      <c r="D232" s="206" t="s">
        <v>137</v>
      </c>
      <c r="E232" s="207" t="s">
        <v>1270</v>
      </c>
      <c r="F232" s="208" t="s">
        <v>1271</v>
      </c>
      <c r="G232" s="209" t="s">
        <v>187</v>
      </c>
      <c r="H232" s="210">
        <v>3.9199999999999999</v>
      </c>
      <c r="I232" s="211"/>
      <c r="J232" s="212">
        <f>ROUND(I232*H232,2)</f>
        <v>0</v>
      </c>
      <c r="K232" s="208" t="s">
        <v>141</v>
      </c>
      <c r="L232" s="46"/>
      <c r="M232" s="213" t="s">
        <v>19</v>
      </c>
      <c r="N232" s="214" t="s">
        <v>44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142</v>
      </c>
      <c r="AT232" s="217" t="s">
        <v>137</v>
      </c>
      <c r="AU232" s="217" t="s">
        <v>83</v>
      </c>
      <c r="AY232" s="19" t="s">
        <v>134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81</v>
      </c>
      <c r="BK232" s="218">
        <f>ROUND(I232*H232,2)</f>
        <v>0</v>
      </c>
      <c r="BL232" s="19" t="s">
        <v>142</v>
      </c>
      <c r="BM232" s="217" t="s">
        <v>624</v>
      </c>
    </row>
    <row r="233" s="2" customFormat="1">
      <c r="A233" s="40"/>
      <c r="B233" s="41"/>
      <c r="C233" s="42"/>
      <c r="D233" s="219" t="s">
        <v>143</v>
      </c>
      <c r="E233" s="42"/>
      <c r="F233" s="220" t="s">
        <v>1272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143</v>
      </c>
      <c r="AU233" s="19" t="s">
        <v>83</v>
      </c>
    </row>
    <row r="234" s="2" customFormat="1" ht="24.15" customHeight="1">
      <c r="A234" s="40"/>
      <c r="B234" s="41"/>
      <c r="C234" s="206" t="s">
        <v>312</v>
      </c>
      <c r="D234" s="206" t="s">
        <v>137</v>
      </c>
      <c r="E234" s="207" t="s">
        <v>1273</v>
      </c>
      <c r="F234" s="208" t="s">
        <v>1274</v>
      </c>
      <c r="G234" s="209" t="s">
        <v>180</v>
      </c>
      <c r="H234" s="210">
        <v>2996.8600000000001</v>
      </c>
      <c r="I234" s="211"/>
      <c r="J234" s="212">
        <f>ROUND(I234*H234,2)</f>
        <v>0</v>
      </c>
      <c r="K234" s="208" t="s">
        <v>141</v>
      </c>
      <c r="L234" s="46"/>
      <c r="M234" s="213" t="s">
        <v>19</v>
      </c>
      <c r="N234" s="214" t="s">
        <v>44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142</v>
      </c>
      <c r="AT234" s="217" t="s">
        <v>137</v>
      </c>
      <c r="AU234" s="217" t="s">
        <v>83</v>
      </c>
      <c r="AY234" s="19" t="s">
        <v>134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81</v>
      </c>
      <c r="BK234" s="218">
        <f>ROUND(I234*H234,2)</f>
        <v>0</v>
      </c>
      <c r="BL234" s="19" t="s">
        <v>142</v>
      </c>
      <c r="BM234" s="217" t="s">
        <v>629</v>
      </c>
    </row>
    <row r="235" s="2" customFormat="1">
      <c r="A235" s="40"/>
      <c r="B235" s="41"/>
      <c r="C235" s="42"/>
      <c r="D235" s="219" t="s">
        <v>143</v>
      </c>
      <c r="E235" s="42"/>
      <c r="F235" s="220" t="s">
        <v>1275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143</v>
      </c>
      <c r="AU235" s="19" t="s">
        <v>83</v>
      </c>
    </row>
    <row r="236" s="2" customFormat="1" ht="21.75" customHeight="1">
      <c r="A236" s="40"/>
      <c r="B236" s="41"/>
      <c r="C236" s="255" t="s">
        <v>626</v>
      </c>
      <c r="D236" s="255" t="s">
        <v>215</v>
      </c>
      <c r="E236" s="256" t="s">
        <v>1276</v>
      </c>
      <c r="F236" s="257" t="s">
        <v>1277</v>
      </c>
      <c r="G236" s="258" t="s">
        <v>180</v>
      </c>
      <c r="H236" s="259">
        <v>3895.9180000000001</v>
      </c>
      <c r="I236" s="260"/>
      <c r="J236" s="261">
        <f>ROUND(I236*H236,2)</f>
        <v>0</v>
      </c>
      <c r="K236" s="257" t="s">
        <v>141</v>
      </c>
      <c r="L236" s="262"/>
      <c r="M236" s="263" t="s">
        <v>19</v>
      </c>
      <c r="N236" s="264" t="s">
        <v>44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167</v>
      </c>
      <c r="AT236" s="217" t="s">
        <v>215</v>
      </c>
      <c r="AU236" s="217" t="s">
        <v>83</v>
      </c>
      <c r="AY236" s="19" t="s">
        <v>134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81</v>
      </c>
      <c r="BK236" s="218">
        <f>ROUND(I236*H236,2)</f>
        <v>0</v>
      </c>
      <c r="BL236" s="19" t="s">
        <v>142</v>
      </c>
      <c r="BM236" s="217" t="s">
        <v>634</v>
      </c>
    </row>
    <row r="237" s="12" customFormat="1" ht="22.8" customHeight="1">
      <c r="A237" s="12"/>
      <c r="B237" s="190"/>
      <c r="C237" s="191"/>
      <c r="D237" s="192" t="s">
        <v>72</v>
      </c>
      <c r="E237" s="204" t="s">
        <v>148</v>
      </c>
      <c r="F237" s="204" t="s">
        <v>1278</v>
      </c>
      <c r="G237" s="191"/>
      <c r="H237" s="191"/>
      <c r="I237" s="194"/>
      <c r="J237" s="205">
        <f>BK237</f>
        <v>0</v>
      </c>
      <c r="K237" s="191"/>
      <c r="L237" s="196"/>
      <c r="M237" s="197"/>
      <c r="N237" s="198"/>
      <c r="O237" s="198"/>
      <c r="P237" s="199">
        <f>SUM(P238:P257)</f>
        <v>0</v>
      </c>
      <c r="Q237" s="198"/>
      <c r="R237" s="199">
        <f>SUM(R238:R257)</f>
        <v>0</v>
      </c>
      <c r="S237" s="198"/>
      <c r="T237" s="200">
        <f>SUM(T238:T257)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1" t="s">
        <v>81</v>
      </c>
      <c r="AT237" s="202" t="s">
        <v>72</v>
      </c>
      <c r="AU237" s="202" t="s">
        <v>81</v>
      </c>
      <c r="AY237" s="201" t="s">
        <v>134</v>
      </c>
      <c r="BK237" s="203">
        <f>SUM(BK238:BK257)</f>
        <v>0</v>
      </c>
    </row>
    <row r="238" s="2" customFormat="1" ht="21.75" customHeight="1">
      <c r="A238" s="40"/>
      <c r="B238" s="41"/>
      <c r="C238" s="206" t="s">
        <v>318</v>
      </c>
      <c r="D238" s="206" t="s">
        <v>137</v>
      </c>
      <c r="E238" s="207" t="s">
        <v>1279</v>
      </c>
      <c r="F238" s="208" t="s">
        <v>1280</v>
      </c>
      <c r="G238" s="209" t="s">
        <v>187</v>
      </c>
      <c r="H238" s="210">
        <v>4.3899999999999997</v>
      </c>
      <c r="I238" s="211"/>
      <c r="J238" s="212">
        <f>ROUND(I238*H238,2)</f>
        <v>0</v>
      </c>
      <c r="K238" s="208" t="s">
        <v>141</v>
      </c>
      <c r="L238" s="46"/>
      <c r="M238" s="213" t="s">
        <v>19</v>
      </c>
      <c r="N238" s="214" t="s">
        <v>44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142</v>
      </c>
      <c r="AT238" s="217" t="s">
        <v>137</v>
      </c>
      <c r="AU238" s="217" t="s">
        <v>83</v>
      </c>
      <c r="AY238" s="19" t="s">
        <v>134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81</v>
      </c>
      <c r="BK238" s="218">
        <f>ROUND(I238*H238,2)</f>
        <v>0</v>
      </c>
      <c r="BL238" s="19" t="s">
        <v>142</v>
      </c>
      <c r="BM238" s="217" t="s">
        <v>638</v>
      </c>
    </row>
    <row r="239" s="2" customFormat="1">
      <c r="A239" s="40"/>
      <c r="B239" s="41"/>
      <c r="C239" s="42"/>
      <c r="D239" s="219" t="s">
        <v>143</v>
      </c>
      <c r="E239" s="42"/>
      <c r="F239" s="220" t="s">
        <v>1281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143</v>
      </c>
      <c r="AU239" s="19" t="s">
        <v>83</v>
      </c>
    </row>
    <row r="240" s="2" customFormat="1" ht="24.15" customHeight="1">
      <c r="A240" s="40"/>
      <c r="B240" s="41"/>
      <c r="C240" s="206" t="s">
        <v>635</v>
      </c>
      <c r="D240" s="206" t="s">
        <v>137</v>
      </c>
      <c r="E240" s="207" t="s">
        <v>1282</v>
      </c>
      <c r="F240" s="208" t="s">
        <v>1283</v>
      </c>
      <c r="G240" s="209" t="s">
        <v>180</v>
      </c>
      <c r="H240" s="210">
        <v>31.199999999999999</v>
      </c>
      <c r="I240" s="211"/>
      <c r="J240" s="212">
        <f>ROUND(I240*H240,2)</f>
        <v>0</v>
      </c>
      <c r="K240" s="208" t="s">
        <v>141</v>
      </c>
      <c r="L240" s="46"/>
      <c r="M240" s="213" t="s">
        <v>19</v>
      </c>
      <c r="N240" s="214" t="s">
        <v>44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142</v>
      </c>
      <c r="AT240" s="217" t="s">
        <v>137</v>
      </c>
      <c r="AU240" s="217" t="s">
        <v>83</v>
      </c>
      <c r="AY240" s="19" t="s">
        <v>134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81</v>
      </c>
      <c r="BK240" s="218">
        <f>ROUND(I240*H240,2)</f>
        <v>0</v>
      </c>
      <c r="BL240" s="19" t="s">
        <v>142</v>
      </c>
      <c r="BM240" s="217" t="s">
        <v>641</v>
      </c>
    </row>
    <row r="241" s="2" customFormat="1">
      <c r="A241" s="40"/>
      <c r="B241" s="41"/>
      <c r="C241" s="42"/>
      <c r="D241" s="219" t="s">
        <v>143</v>
      </c>
      <c r="E241" s="42"/>
      <c r="F241" s="220" t="s">
        <v>1284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143</v>
      </c>
      <c r="AU241" s="19" t="s">
        <v>83</v>
      </c>
    </row>
    <row r="242" s="2" customFormat="1" ht="24.15" customHeight="1">
      <c r="A242" s="40"/>
      <c r="B242" s="41"/>
      <c r="C242" s="206" t="s">
        <v>323</v>
      </c>
      <c r="D242" s="206" t="s">
        <v>137</v>
      </c>
      <c r="E242" s="207" t="s">
        <v>1285</v>
      </c>
      <c r="F242" s="208" t="s">
        <v>1286</v>
      </c>
      <c r="G242" s="209" t="s">
        <v>180</v>
      </c>
      <c r="H242" s="210">
        <v>31.199999999999999</v>
      </c>
      <c r="I242" s="211"/>
      <c r="J242" s="212">
        <f>ROUND(I242*H242,2)</f>
        <v>0</v>
      </c>
      <c r="K242" s="208" t="s">
        <v>141</v>
      </c>
      <c r="L242" s="46"/>
      <c r="M242" s="213" t="s">
        <v>19</v>
      </c>
      <c r="N242" s="214" t="s">
        <v>44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142</v>
      </c>
      <c r="AT242" s="217" t="s">
        <v>137</v>
      </c>
      <c r="AU242" s="217" t="s">
        <v>83</v>
      </c>
      <c r="AY242" s="19" t="s">
        <v>134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81</v>
      </c>
      <c r="BK242" s="218">
        <f>ROUND(I242*H242,2)</f>
        <v>0</v>
      </c>
      <c r="BL242" s="19" t="s">
        <v>142</v>
      </c>
      <c r="BM242" s="217" t="s">
        <v>647</v>
      </c>
    </row>
    <row r="243" s="2" customFormat="1">
      <c r="A243" s="40"/>
      <c r="B243" s="41"/>
      <c r="C243" s="42"/>
      <c r="D243" s="219" t="s">
        <v>143</v>
      </c>
      <c r="E243" s="42"/>
      <c r="F243" s="220" t="s">
        <v>1287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143</v>
      </c>
      <c r="AU243" s="19" t="s">
        <v>83</v>
      </c>
    </row>
    <row r="244" s="2" customFormat="1" ht="24.15" customHeight="1">
      <c r="A244" s="40"/>
      <c r="B244" s="41"/>
      <c r="C244" s="206" t="s">
        <v>644</v>
      </c>
      <c r="D244" s="206" t="s">
        <v>137</v>
      </c>
      <c r="E244" s="207" t="s">
        <v>1288</v>
      </c>
      <c r="F244" s="208" t="s">
        <v>1289</v>
      </c>
      <c r="G244" s="209" t="s">
        <v>180</v>
      </c>
      <c r="H244" s="210">
        <v>31.199999999999999</v>
      </c>
      <c r="I244" s="211"/>
      <c r="J244" s="212">
        <f>ROUND(I244*H244,2)</f>
        <v>0</v>
      </c>
      <c r="K244" s="208" t="s">
        <v>141</v>
      </c>
      <c r="L244" s="46"/>
      <c r="M244" s="213" t="s">
        <v>19</v>
      </c>
      <c r="N244" s="214" t="s">
        <v>44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142</v>
      </c>
      <c r="AT244" s="217" t="s">
        <v>137</v>
      </c>
      <c r="AU244" s="217" t="s">
        <v>83</v>
      </c>
      <c r="AY244" s="19" t="s">
        <v>134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81</v>
      </c>
      <c r="BK244" s="218">
        <f>ROUND(I244*H244,2)</f>
        <v>0</v>
      </c>
      <c r="BL244" s="19" t="s">
        <v>142</v>
      </c>
      <c r="BM244" s="217" t="s">
        <v>651</v>
      </c>
    </row>
    <row r="245" s="2" customFormat="1">
      <c r="A245" s="40"/>
      <c r="B245" s="41"/>
      <c r="C245" s="42"/>
      <c r="D245" s="219" t="s">
        <v>143</v>
      </c>
      <c r="E245" s="42"/>
      <c r="F245" s="220" t="s">
        <v>1290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143</v>
      </c>
      <c r="AU245" s="19" t="s">
        <v>83</v>
      </c>
    </row>
    <row r="246" s="2" customFormat="1" ht="16.5" customHeight="1">
      <c r="A246" s="40"/>
      <c r="B246" s="41"/>
      <c r="C246" s="206" t="s">
        <v>328</v>
      </c>
      <c r="D246" s="206" t="s">
        <v>137</v>
      </c>
      <c r="E246" s="207" t="s">
        <v>1291</v>
      </c>
      <c r="F246" s="208" t="s">
        <v>1292</v>
      </c>
      <c r="G246" s="209" t="s">
        <v>218</v>
      </c>
      <c r="H246" s="210">
        <v>0.17199999999999999</v>
      </c>
      <c r="I246" s="211"/>
      <c r="J246" s="212">
        <f>ROUND(I246*H246,2)</f>
        <v>0</v>
      </c>
      <c r="K246" s="208" t="s">
        <v>141</v>
      </c>
      <c r="L246" s="46"/>
      <c r="M246" s="213" t="s">
        <v>19</v>
      </c>
      <c r="N246" s="214" t="s">
        <v>44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142</v>
      </c>
      <c r="AT246" s="217" t="s">
        <v>137</v>
      </c>
      <c r="AU246" s="217" t="s">
        <v>83</v>
      </c>
      <c r="AY246" s="19" t="s">
        <v>134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81</v>
      </c>
      <c r="BK246" s="218">
        <f>ROUND(I246*H246,2)</f>
        <v>0</v>
      </c>
      <c r="BL246" s="19" t="s">
        <v>142</v>
      </c>
      <c r="BM246" s="217" t="s">
        <v>657</v>
      </c>
    </row>
    <row r="247" s="2" customFormat="1">
      <c r="A247" s="40"/>
      <c r="B247" s="41"/>
      <c r="C247" s="42"/>
      <c r="D247" s="219" t="s">
        <v>143</v>
      </c>
      <c r="E247" s="42"/>
      <c r="F247" s="220" t="s">
        <v>1293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143</v>
      </c>
      <c r="AU247" s="19" t="s">
        <v>83</v>
      </c>
    </row>
    <row r="248" s="2" customFormat="1" ht="24.15" customHeight="1">
      <c r="A248" s="40"/>
      <c r="B248" s="41"/>
      <c r="C248" s="206" t="s">
        <v>654</v>
      </c>
      <c r="D248" s="206" t="s">
        <v>137</v>
      </c>
      <c r="E248" s="207" t="s">
        <v>1294</v>
      </c>
      <c r="F248" s="208" t="s">
        <v>1295</v>
      </c>
      <c r="G248" s="209" t="s">
        <v>344</v>
      </c>
      <c r="H248" s="210">
        <v>54</v>
      </c>
      <c r="I248" s="211"/>
      <c r="J248" s="212">
        <f>ROUND(I248*H248,2)</f>
        <v>0</v>
      </c>
      <c r="K248" s="208" t="s">
        <v>141</v>
      </c>
      <c r="L248" s="46"/>
      <c r="M248" s="213" t="s">
        <v>19</v>
      </c>
      <c r="N248" s="214" t="s">
        <v>44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142</v>
      </c>
      <c r="AT248" s="217" t="s">
        <v>137</v>
      </c>
      <c r="AU248" s="217" t="s">
        <v>83</v>
      </c>
      <c r="AY248" s="19" t="s">
        <v>134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81</v>
      </c>
      <c r="BK248" s="218">
        <f>ROUND(I248*H248,2)</f>
        <v>0</v>
      </c>
      <c r="BL248" s="19" t="s">
        <v>142</v>
      </c>
      <c r="BM248" s="217" t="s">
        <v>671</v>
      </c>
    </row>
    <row r="249" s="2" customFormat="1">
      <c r="A249" s="40"/>
      <c r="B249" s="41"/>
      <c r="C249" s="42"/>
      <c r="D249" s="219" t="s">
        <v>143</v>
      </c>
      <c r="E249" s="42"/>
      <c r="F249" s="220" t="s">
        <v>1296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143</v>
      </c>
      <c r="AU249" s="19" t="s">
        <v>83</v>
      </c>
    </row>
    <row r="250" s="2" customFormat="1" ht="24.15" customHeight="1">
      <c r="A250" s="40"/>
      <c r="B250" s="41"/>
      <c r="C250" s="255" t="s">
        <v>333</v>
      </c>
      <c r="D250" s="255" t="s">
        <v>215</v>
      </c>
      <c r="E250" s="256" t="s">
        <v>1297</v>
      </c>
      <c r="F250" s="257" t="s">
        <v>1298</v>
      </c>
      <c r="G250" s="258" t="s">
        <v>218</v>
      </c>
      <c r="H250" s="259">
        <v>0.79000000000000004</v>
      </c>
      <c r="I250" s="260"/>
      <c r="J250" s="261">
        <f>ROUND(I250*H250,2)</f>
        <v>0</v>
      </c>
      <c r="K250" s="257" t="s">
        <v>158</v>
      </c>
      <c r="L250" s="262"/>
      <c r="M250" s="263" t="s">
        <v>19</v>
      </c>
      <c r="N250" s="264" t="s">
        <v>44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167</v>
      </c>
      <c r="AT250" s="217" t="s">
        <v>215</v>
      </c>
      <c r="AU250" s="217" t="s">
        <v>83</v>
      </c>
      <c r="AY250" s="19" t="s">
        <v>134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81</v>
      </c>
      <c r="BK250" s="218">
        <f>ROUND(I250*H250,2)</f>
        <v>0</v>
      </c>
      <c r="BL250" s="19" t="s">
        <v>142</v>
      </c>
      <c r="BM250" s="217" t="s">
        <v>677</v>
      </c>
    </row>
    <row r="251" s="2" customFormat="1" ht="24.15" customHeight="1">
      <c r="A251" s="40"/>
      <c r="B251" s="41"/>
      <c r="C251" s="206" t="s">
        <v>664</v>
      </c>
      <c r="D251" s="206" t="s">
        <v>137</v>
      </c>
      <c r="E251" s="207" t="s">
        <v>1299</v>
      </c>
      <c r="F251" s="208" t="s">
        <v>1300</v>
      </c>
      <c r="G251" s="209" t="s">
        <v>344</v>
      </c>
      <c r="H251" s="210">
        <v>52</v>
      </c>
      <c r="I251" s="211"/>
      <c r="J251" s="212">
        <f>ROUND(I251*H251,2)</f>
        <v>0</v>
      </c>
      <c r="K251" s="208" t="s">
        <v>141</v>
      </c>
      <c r="L251" s="46"/>
      <c r="M251" s="213" t="s">
        <v>19</v>
      </c>
      <c r="N251" s="214" t="s">
        <v>44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142</v>
      </c>
      <c r="AT251" s="217" t="s">
        <v>137</v>
      </c>
      <c r="AU251" s="217" t="s">
        <v>83</v>
      </c>
      <c r="AY251" s="19" t="s">
        <v>134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81</v>
      </c>
      <c r="BK251" s="218">
        <f>ROUND(I251*H251,2)</f>
        <v>0</v>
      </c>
      <c r="BL251" s="19" t="s">
        <v>142</v>
      </c>
      <c r="BM251" s="217" t="s">
        <v>680</v>
      </c>
    </row>
    <row r="252" s="2" customFormat="1">
      <c r="A252" s="40"/>
      <c r="B252" s="41"/>
      <c r="C252" s="42"/>
      <c r="D252" s="219" t="s">
        <v>143</v>
      </c>
      <c r="E252" s="42"/>
      <c r="F252" s="220" t="s">
        <v>1301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143</v>
      </c>
      <c r="AU252" s="19" t="s">
        <v>83</v>
      </c>
    </row>
    <row r="253" s="2" customFormat="1" ht="16.5" customHeight="1">
      <c r="A253" s="40"/>
      <c r="B253" s="41"/>
      <c r="C253" s="255" t="s">
        <v>338</v>
      </c>
      <c r="D253" s="255" t="s">
        <v>215</v>
      </c>
      <c r="E253" s="256" t="s">
        <v>1302</v>
      </c>
      <c r="F253" s="257" t="s">
        <v>1303</v>
      </c>
      <c r="G253" s="258" t="s">
        <v>344</v>
      </c>
      <c r="H253" s="259">
        <v>52</v>
      </c>
      <c r="I253" s="260"/>
      <c r="J253" s="261">
        <f>ROUND(I253*H253,2)</f>
        <v>0</v>
      </c>
      <c r="K253" s="257" t="s">
        <v>141</v>
      </c>
      <c r="L253" s="262"/>
      <c r="M253" s="263" t="s">
        <v>19</v>
      </c>
      <c r="N253" s="264" t="s">
        <v>44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167</v>
      </c>
      <c r="AT253" s="217" t="s">
        <v>215</v>
      </c>
      <c r="AU253" s="217" t="s">
        <v>83</v>
      </c>
      <c r="AY253" s="19" t="s">
        <v>134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81</v>
      </c>
      <c r="BK253" s="218">
        <f>ROUND(I253*H253,2)</f>
        <v>0</v>
      </c>
      <c r="BL253" s="19" t="s">
        <v>142</v>
      </c>
      <c r="BM253" s="217" t="s">
        <v>684</v>
      </c>
    </row>
    <row r="254" s="2" customFormat="1" ht="24.15" customHeight="1">
      <c r="A254" s="40"/>
      <c r="B254" s="41"/>
      <c r="C254" s="206" t="s">
        <v>674</v>
      </c>
      <c r="D254" s="206" t="s">
        <v>137</v>
      </c>
      <c r="E254" s="207" t="s">
        <v>1304</v>
      </c>
      <c r="F254" s="208" t="s">
        <v>1305</v>
      </c>
      <c r="G254" s="209" t="s">
        <v>248</v>
      </c>
      <c r="H254" s="210">
        <v>127.5</v>
      </c>
      <c r="I254" s="211"/>
      <c r="J254" s="212">
        <f>ROUND(I254*H254,2)</f>
        <v>0</v>
      </c>
      <c r="K254" s="208" t="s">
        <v>141</v>
      </c>
      <c r="L254" s="46"/>
      <c r="M254" s="213" t="s">
        <v>19</v>
      </c>
      <c r="N254" s="214" t="s">
        <v>44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142</v>
      </c>
      <c r="AT254" s="217" t="s">
        <v>137</v>
      </c>
      <c r="AU254" s="217" t="s">
        <v>83</v>
      </c>
      <c r="AY254" s="19" t="s">
        <v>134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81</v>
      </c>
      <c r="BK254" s="218">
        <f>ROUND(I254*H254,2)</f>
        <v>0</v>
      </c>
      <c r="BL254" s="19" t="s">
        <v>142</v>
      </c>
      <c r="BM254" s="217" t="s">
        <v>687</v>
      </c>
    </row>
    <row r="255" s="2" customFormat="1">
      <c r="A255" s="40"/>
      <c r="B255" s="41"/>
      <c r="C255" s="42"/>
      <c r="D255" s="219" t="s">
        <v>143</v>
      </c>
      <c r="E255" s="42"/>
      <c r="F255" s="220" t="s">
        <v>1306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143</v>
      </c>
      <c r="AU255" s="19" t="s">
        <v>83</v>
      </c>
    </row>
    <row r="256" s="2" customFormat="1" ht="37.8" customHeight="1">
      <c r="A256" s="40"/>
      <c r="B256" s="41"/>
      <c r="C256" s="255" t="s">
        <v>345</v>
      </c>
      <c r="D256" s="255" t="s">
        <v>215</v>
      </c>
      <c r="E256" s="256" t="s">
        <v>1307</v>
      </c>
      <c r="F256" s="257" t="s">
        <v>1308</v>
      </c>
      <c r="G256" s="258" t="s">
        <v>898</v>
      </c>
      <c r="H256" s="259">
        <v>52</v>
      </c>
      <c r="I256" s="260"/>
      <c r="J256" s="261">
        <f>ROUND(I256*H256,2)</f>
        <v>0</v>
      </c>
      <c r="K256" s="257" t="s">
        <v>158</v>
      </c>
      <c r="L256" s="262"/>
      <c r="M256" s="263" t="s">
        <v>19</v>
      </c>
      <c r="N256" s="264" t="s">
        <v>44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167</v>
      </c>
      <c r="AT256" s="217" t="s">
        <v>215</v>
      </c>
      <c r="AU256" s="217" t="s">
        <v>83</v>
      </c>
      <c r="AY256" s="19" t="s">
        <v>134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81</v>
      </c>
      <c r="BK256" s="218">
        <f>ROUND(I256*H256,2)</f>
        <v>0</v>
      </c>
      <c r="BL256" s="19" t="s">
        <v>142</v>
      </c>
      <c r="BM256" s="217" t="s">
        <v>693</v>
      </c>
    </row>
    <row r="257" s="2" customFormat="1" ht="33" customHeight="1">
      <c r="A257" s="40"/>
      <c r="B257" s="41"/>
      <c r="C257" s="206" t="s">
        <v>681</v>
      </c>
      <c r="D257" s="206" t="s">
        <v>137</v>
      </c>
      <c r="E257" s="207" t="s">
        <v>1309</v>
      </c>
      <c r="F257" s="208" t="s">
        <v>1310</v>
      </c>
      <c r="G257" s="209" t="s">
        <v>248</v>
      </c>
      <c r="H257" s="210">
        <v>6</v>
      </c>
      <c r="I257" s="211"/>
      <c r="J257" s="212">
        <f>ROUND(I257*H257,2)</f>
        <v>0</v>
      </c>
      <c r="K257" s="208" t="s">
        <v>158</v>
      </c>
      <c r="L257" s="46"/>
      <c r="M257" s="213" t="s">
        <v>19</v>
      </c>
      <c r="N257" s="214" t="s">
        <v>44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142</v>
      </c>
      <c r="AT257" s="217" t="s">
        <v>137</v>
      </c>
      <c r="AU257" s="217" t="s">
        <v>83</v>
      </c>
      <c r="AY257" s="19" t="s">
        <v>134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81</v>
      </c>
      <c r="BK257" s="218">
        <f>ROUND(I257*H257,2)</f>
        <v>0</v>
      </c>
      <c r="BL257" s="19" t="s">
        <v>142</v>
      </c>
      <c r="BM257" s="217" t="s">
        <v>701</v>
      </c>
    </row>
    <row r="258" s="12" customFormat="1" ht="22.8" customHeight="1">
      <c r="A258" s="12"/>
      <c r="B258" s="190"/>
      <c r="C258" s="191"/>
      <c r="D258" s="192" t="s">
        <v>72</v>
      </c>
      <c r="E258" s="204" t="s">
        <v>142</v>
      </c>
      <c r="F258" s="204" t="s">
        <v>533</v>
      </c>
      <c r="G258" s="191"/>
      <c r="H258" s="191"/>
      <c r="I258" s="194"/>
      <c r="J258" s="205">
        <f>BK258</f>
        <v>0</v>
      </c>
      <c r="K258" s="191"/>
      <c r="L258" s="196"/>
      <c r="M258" s="197"/>
      <c r="N258" s="198"/>
      <c r="O258" s="198"/>
      <c r="P258" s="199">
        <f>SUM(P259:P262)</f>
        <v>0</v>
      </c>
      <c r="Q258" s="198"/>
      <c r="R258" s="199">
        <f>SUM(R259:R262)</f>
        <v>0</v>
      </c>
      <c r="S258" s="198"/>
      <c r="T258" s="200">
        <f>SUM(T259:T262)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1" t="s">
        <v>81</v>
      </c>
      <c r="AT258" s="202" t="s">
        <v>72</v>
      </c>
      <c r="AU258" s="202" t="s">
        <v>81</v>
      </c>
      <c r="AY258" s="201" t="s">
        <v>134</v>
      </c>
      <c r="BK258" s="203">
        <f>SUM(BK259:BK262)</f>
        <v>0</v>
      </c>
    </row>
    <row r="259" s="2" customFormat="1" ht="33" customHeight="1">
      <c r="A259" s="40"/>
      <c r="B259" s="41"/>
      <c r="C259" s="206" t="s">
        <v>350</v>
      </c>
      <c r="D259" s="206" t="s">
        <v>137</v>
      </c>
      <c r="E259" s="207" t="s">
        <v>1311</v>
      </c>
      <c r="F259" s="208" t="s">
        <v>1312</v>
      </c>
      <c r="G259" s="209" t="s">
        <v>187</v>
      </c>
      <c r="H259" s="210">
        <v>152.5</v>
      </c>
      <c r="I259" s="211"/>
      <c r="J259" s="212">
        <f>ROUND(I259*H259,2)</f>
        <v>0</v>
      </c>
      <c r="K259" s="208" t="s">
        <v>141</v>
      </c>
      <c r="L259" s="46"/>
      <c r="M259" s="213" t="s">
        <v>19</v>
      </c>
      <c r="N259" s="214" t="s">
        <v>44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142</v>
      </c>
      <c r="AT259" s="217" t="s">
        <v>137</v>
      </c>
      <c r="AU259" s="217" t="s">
        <v>83</v>
      </c>
      <c r="AY259" s="19" t="s">
        <v>134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81</v>
      </c>
      <c r="BK259" s="218">
        <f>ROUND(I259*H259,2)</f>
        <v>0</v>
      </c>
      <c r="BL259" s="19" t="s">
        <v>142</v>
      </c>
      <c r="BM259" s="217" t="s">
        <v>704</v>
      </c>
    </row>
    <row r="260" s="2" customFormat="1">
      <c r="A260" s="40"/>
      <c r="B260" s="41"/>
      <c r="C260" s="42"/>
      <c r="D260" s="219" t="s">
        <v>143</v>
      </c>
      <c r="E260" s="42"/>
      <c r="F260" s="220" t="s">
        <v>1313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143</v>
      </c>
      <c r="AU260" s="19" t="s">
        <v>83</v>
      </c>
    </row>
    <row r="261" s="13" customFormat="1">
      <c r="A261" s="13"/>
      <c r="B261" s="228"/>
      <c r="C261" s="229"/>
      <c r="D261" s="230" t="s">
        <v>159</v>
      </c>
      <c r="E261" s="231" t="s">
        <v>19</v>
      </c>
      <c r="F261" s="232" t="s">
        <v>1314</v>
      </c>
      <c r="G261" s="229"/>
      <c r="H261" s="233">
        <v>152.5</v>
      </c>
      <c r="I261" s="234"/>
      <c r="J261" s="229"/>
      <c r="K261" s="229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159</v>
      </c>
      <c r="AU261" s="239" t="s">
        <v>83</v>
      </c>
      <c r="AV261" s="13" t="s">
        <v>83</v>
      </c>
      <c r="AW261" s="13" t="s">
        <v>35</v>
      </c>
      <c r="AX261" s="13" t="s">
        <v>73</v>
      </c>
      <c r="AY261" s="239" t="s">
        <v>134</v>
      </c>
    </row>
    <row r="262" s="14" customFormat="1">
      <c r="A262" s="14"/>
      <c r="B262" s="240"/>
      <c r="C262" s="241"/>
      <c r="D262" s="230" t="s">
        <v>159</v>
      </c>
      <c r="E262" s="242" t="s">
        <v>19</v>
      </c>
      <c r="F262" s="243" t="s">
        <v>160</v>
      </c>
      <c r="G262" s="241"/>
      <c r="H262" s="244">
        <v>152.5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159</v>
      </c>
      <c r="AU262" s="250" t="s">
        <v>83</v>
      </c>
      <c r="AV262" s="14" t="s">
        <v>142</v>
      </c>
      <c r="AW262" s="14" t="s">
        <v>35</v>
      </c>
      <c r="AX262" s="14" t="s">
        <v>81</v>
      </c>
      <c r="AY262" s="250" t="s">
        <v>134</v>
      </c>
    </row>
    <row r="263" s="12" customFormat="1" ht="22.8" customHeight="1">
      <c r="A263" s="12"/>
      <c r="B263" s="190"/>
      <c r="C263" s="191"/>
      <c r="D263" s="192" t="s">
        <v>72</v>
      </c>
      <c r="E263" s="204" t="s">
        <v>210</v>
      </c>
      <c r="F263" s="204" t="s">
        <v>340</v>
      </c>
      <c r="G263" s="191"/>
      <c r="H263" s="191"/>
      <c r="I263" s="194"/>
      <c r="J263" s="205">
        <f>BK263</f>
        <v>0</v>
      </c>
      <c r="K263" s="191"/>
      <c r="L263" s="196"/>
      <c r="M263" s="197"/>
      <c r="N263" s="198"/>
      <c r="O263" s="198"/>
      <c r="P263" s="199">
        <f>SUM(P264:P266)</f>
        <v>0</v>
      </c>
      <c r="Q263" s="198"/>
      <c r="R263" s="199">
        <f>SUM(R264:R266)</f>
        <v>0</v>
      </c>
      <c r="S263" s="198"/>
      <c r="T263" s="200">
        <f>SUM(T264:T266)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1" t="s">
        <v>81</v>
      </c>
      <c r="AT263" s="202" t="s">
        <v>72</v>
      </c>
      <c r="AU263" s="202" t="s">
        <v>81</v>
      </c>
      <c r="AY263" s="201" t="s">
        <v>134</v>
      </c>
      <c r="BK263" s="203">
        <f>SUM(BK264:BK266)</f>
        <v>0</v>
      </c>
    </row>
    <row r="264" s="2" customFormat="1" ht="24.15" customHeight="1">
      <c r="A264" s="40"/>
      <c r="B264" s="41"/>
      <c r="C264" s="206" t="s">
        <v>690</v>
      </c>
      <c r="D264" s="206" t="s">
        <v>137</v>
      </c>
      <c r="E264" s="207" t="s">
        <v>1315</v>
      </c>
      <c r="F264" s="208" t="s">
        <v>1316</v>
      </c>
      <c r="G264" s="209" t="s">
        <v>248</v>
      </c>
      <c r="H264" s="210">
        <v>119</v>
      </c>
      <c r="I264" s="211"/>
      <c r="J264" s="212">
        <f>ROUND(I264*H264,2)</f>
        <v>0</v>
      </c>
      <c r="K264" s="208" t="s">
        <v>158</v>
      </c>
      <c r="L264" s="46"/>
      <c r="M264" s="213" t="s">
        <v>19</v>
      </c>
      <c r="N264" s="214" t="s">
        <v>44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142</v>
      </c>
      <c r="AT264" s="217" t="s">
        <v>137</v>
      </c>
      <c r="AU264" s="217" t="s">
        <v>83</v>
      </c>
      <c r="AY264" s="19" t="s">
        <v>134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81</v>
      </c>
      <c r="BK264" s="218">
        <f>ROUND(I264*H264,2)</f>
        <v>0</v>
      </c>
      <c r="BL264" s="19" t="s">
        <v>142</v>
      </c>
      <c r="BM264" s="217" t="s">
        <v>710</v>
      </c>
    </row>
    <row r="265" s="13" customFormat="1">
      <c r="A265" s="13"/>
      <c r="B265" s="228"/>
      <c r="C265" s="229"/>
      <c r="D265" s="230" t="s">
        <v>159</v>
      </c>
      <c r="E265" s="231" t="s">
        <v>19</v>
      </c>
      <c r="F265" s="232" t="s">
        <v>1317</v>
      </c>
      <c r="G265" s="229"/>
      <c r="H265" s="233">
        <v>119</v>
      </c>
      <c r="I265" s="234"/>
      <c r="J265" s="229"/>
      <c r="K265" s="229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159</v>
      </c>
      <c r="AU265" s="239" t="s">
        <v>83</v>
      </c>
      <c r="AV265" s="13" t="s">
        <v>83</v>
      </c>
      <c r="AW265" s="13" t="s">
        <v>35</v>
      </c>
      <c r="AX265" s="13" t="s">
        <v>73</v>
      </c>
      <c r="AY265" s="239" t="s">
        <v>134</v>
      </c>
    </row>
    <row r="266" s="14" customFormat="1">
      <c r="A266" s="14"/>
      <c r="B266" s="240"/>
      <c r="C266" s="241"/>
      <c r="D266" s="230" t="s">
        <v>159</v>
      </c>
      <c r="E266" s="242" t="s">
        <v>19</v>
      </c>
      <c r="F266" s="243" t="s">
        <v>160</v>
      </c>
      <c r="G266" s="241"/>
      <c r="H266" s="244">
        <v>119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159</v>
      </c>
      <c r="AU266" s="250" t="s">
        <v>83</v>
      </c>
      <c r="AV266" s="14" t="s">
        <v>142</v>
      </c>
      <c r="AW266" s="14" t="s">
        <v>35</v>
      </c>
      <c r="AX266" s="14" t="s">
        <v>81</v>
      </c>
      <c r="AY266" s="250" t="s">
        <v>134</v>
      </c>
    </row>
    <row r="267" s="12" customFormat="1" ht="25.92" customHeight="1">
      <c r="A267" s="12"/>
      <c r="B267" s="190"/>
      <c r="C267" s="191"/>
      <c r="D267" s="192" t="s">
        <v>72</v>
      </c>
      <c r="E267" s="193" t="s">
        <v>823</v>
      </c>
      <c r="F267" s="193" t="s">
        <v>1318</v>
      </c>
      <c r="G267" s="191"/>
      <c r="H267" s="191"/>
      <c r="I267" s="194"/>
      <c r="J267" s="195">
        <f>BK267</f>
        <v>0</v>
      </c>
      <c r="K267" s="191"/>
      <c r="L267" s="196"/>
      <c r="M267" s="197"/>
      <c r="N267" s="198"/>
      <c r="O267" s="198"/>
      <c r="P267" s="199">
        <f>SUM(P268:P271)</f>
        <v>0</v>
      </c>
      <c r="Q267" s="198"/>
      <c r="R267" s="199">
        <f>SUM(R268:R271)</f>
        <v>0</v>
      </c>
      <c r="S267" s="198"/>
      <c r="T267" s="200">
        <f>SUM(T268:T271)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1" t="s">
        <v>81</v>
      </c>
      <c r="AT267" s="202" t="s">
        <v>72</v>
      </c>
      <c r="AU267" s="202" t="s">
        <v>73</v>
      </c>
      <c r="AY267" s="201" t="s">
        <v>134</v>
      </c>
      <c r="BK267" s="203">
        <f>SUM(BK268:BK271)</f>
        <v>0</v>
      </c>
    </row>
    <row r="268" s="2" customFormat="1" ht="24.15" customHeight="1">
      <c r="A268" s="40"/>
      <c r="B268" s="41"/>
      <c r="C268" s="206" t="s">
        <v>354</v>
      </c>
      <c r="D268" s="206" t="s">
        <v>137</v>
      </c>
      <c r="E268" s="207" t="s">
        <v>1319</v>
      </c>
      <c r="F268" s="208" t="s">
        <v>1320</v>
      </c>
      <c r="G268" s="209" t="s">
        <v>218</v>
      </c>
      <c r="H268" s="210">
        <v>160.97900000000001</v>
      </c>
      <c r="I268" s="211"/>
      <c r="J268" s="212">
        <f>ROUND(I268*H268,2)</f>
        <v>0</v>
      </c>
      <c r="K268" s="208" t="s">
        <v>141</v>
      </c>
      <c r="L268" s="46"/>
      <c r="M268" s="213" t="s">
        <v>19</v>
      </c>
      <c r="N268" s="214" t="s">
        <v>44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142</v>
      </c>
      <c r="AT268" s="217" t="s">
        <v>137</v>
      </c>
      <c r="AU268" s="217" t="s">
        <v>81</v>
      </c>
      <c r="AY268" s="19" t="s">
        <v>134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81</v>
      </c>
      <c r="BK268" s="218">
        <f>ROUND(I268*H268,2)</f>
        <v>0</v>
      </c>
      <c r="BL268" s="19" t="s">
        <v>142</v>
      </c>
      <c r="BM268" s="217" t="s">
        <v>713</v>
      </c>
    </row>
    <row r="269" s="2" customFormat="1">
      <c r="A269" s="40"/>
      <c r="B269" s="41"/>
      <c r="C269" s="42"/>
      <c r="D269" s="219" t="s">
        <v>143</v>
      </c>
      <c r="E269" s="42"/>
      <c r="F269" s="220" t="s">
        <v>1321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143</v>
      </c>
      <c r="AU269" s="19" t="s">
        <v>81</v>
      </c>
    </row>
    <row r="270" s="13" customFormat="1">
      <c r="A270" s="13"/>
      <c r="B270" s="228"/>
      <c r="C270" s="229"/>
      <c r="D270" s="230" t="s">
        <v>159</v>
      </c>
      <c r="E270" s="231" t="s">
        <v>19</v>
      </c>
      <c r="F270" s="232" t="s">
        <v>1322</v>
      </c>
      <c r="G270" s="229"/>
      <c r="H270" s="233">
        <v>160.97900000000001</v>
      </c>
      <c r="I270" s="234"/>
      <c r="J270" s="229"/>
      <c r="K270" s="229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159</v>
      </c>
      <c r="AU270" s="239" t="s">
        <v>81</v>
      </c>
      <c r="AV270" s="13" t="s">
        <v>83</v>
      </c>
      <c r="AW270" s="13" t="s">
        <v>35</v>
      </c>
      <c r="AX270" s="13" t="s">
        <v>73</v>
      </c>
      <c r="AY270" s="239" t="s">
        <v>134</v>
      </c>
    </row>
    <row r="271" s="14" customFormat="1">
      <c r="A271" s="14"/>
      <c r="B271" s="240"/>
      <c r="C271" s="241"/>
      <c r="D271" s="230" t="s">
        <v>159</v>
      </c>
      <c r="E271" s="242" t="s">
        <v>19</v>
      </c>
      <c r="F271" s="243" t="s">
        <v>160</v>
      </c>
      <c r="G271" s="241"/>
      <c r="H271" s="244">
        <v>160.97900000000001</v>
      </c>
      <c r="I271" s="245"/>
      <c r="J271" s="241"/>
      <c r="K271" s="241"/>
      <c r="L271" s="246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0" t="s">
        <v>159</v>
      </c>
      <c r="AU271" s="250" t="s">
        <v>81</v>
      </c>
      <c r="AV271" s="14" t="s">
        <v>142</v>
      </c>
      <c r="AW271" s="14" t="s">
        <v>35</v>
      </c>
      <c r="AX271" s="14" t="s">
        <v>81</v>
      </c>
      <c r="AY271" s="250" t="s">
        <v>134</v>
      </c>
    </row>
    <row r="272" s="2" customFormat="1" ht="6.96" customHeight="1">
      <c r="A272" s="40"/>
      <c r="B272" s="61"/>
      <c r="C272" s="62"/>
      <c r="D272" s="62"/>
      <c r="E272" s="62"/>
      <c r="F272" s="62"/>
      <c r="G272" s="62"/>
      <c r="H272" s="62"/>
      <c r="I272" s="62"/>
      <c r="J272" s="62"/>
      <c r="K272" s="62"/>
      <c r="L272" s="46"/>
      <c r="M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</row>
  </sheetData>
  <sheetProtection sheet="1" autoFilter="0" formatColumns="0" formatRows="0" objects="1" scenarios="1" spinCount="100000" saltValue="Zi36MVXNAkM/h8brkNGnM8L4Pxm9Xk5lc+lG3e/dW8NyM8fuFdi3jJwuv2iR5wkyhJ5i+8Xt4ptqLPpXFs5wfw==" hashValue="wiDOHV7UDp1PRl0PJ6f6Q3uLiRcPC5kwrpLEY9MU9H1kAVYsw7F4sIkBHTyKOSYSvjExoL3RCUx3HyqLuOHyGA==" algorithmName="SHA-512" password="9390"/>
  <autoFilter ref="C85:K27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2/131111359"/>
    <hyperlink ref="F92" r:id="rId2" display="https://podminky.urs.cz/item/CS_URS_2024_02/131151342"/>
    <hyperlink ref="F96" r:id="rId3" display="https://podminky.urs.cz/item/CS_URS_2024_02/171251201"/>
    <hyperlink ref="F98" r:id="rId4" display="https://podminky.urs.cz/item/CS_URS_2024_02/171201231"/>
    <hyperlink ref="F100" r:id="rId5" display="https://podminky.urs.cz/item/CS_URS_2024_02/181111111"/>
    <hyperlink ref="F102" r:id="rId6" display="https://podminky.urs.cz/item/CS_URS_2024_02/181351113"/>
    <hyperlink ref="F107" r:id="rId7" display="https://podminky.urs.cz/item/CS_URS_2024_02/181351117"/>
    <hyperlink ref="F112" r:id="rId8" display="https://podminky.urs.cz/item/CS_URS_2024_02/181451131"/>
    <hyperlink ref="F115" r:id="rId9" display="https://podminky.urs.cz/item/CS_URS_2024_02/183111314"/>
    <hyperlink ref="F117" r:id="rId10" display="https://podminky.urs.cz/item/CS_URS_2024_02/183101313"/>
    <hyperlink ref="F121" r:id="rId11" display="https://podminky.urs.cz/item/CS_URS_2024_02/183101321"/>
    <hyperlink ref="F125" r:id="rId12" display="https://podminky.urs.cz/item/CS_URS_2024_02/183403114"/>
    <hyperlink ref="F129" r:id="rId13" display="https://podminky.urs.cz/item/CS_URS_2024_02/184102111"/>
    <hyperlink ref="F149" r:id="rId14" display="https://podminky.urs.cz/item/CS_URS_2024_02/184102112"/>
    <hyperlink ref="F162" r:id="rId15" display="https://podminky.urs.cz/item/CS_URS_2024_02/184102115"/>
    <hyperlink ref="F179" r:id="rId16" display="https://podminky.urs.cz/item/CS_URS_2024_02/184215133"/>
    <hyperlink ref="F192" r:id="rId17" display="https://podminky.urs.cz/item/CS_URS_2024_02/185802113"/>
    <hyperlink ref="F199" r:id="rId18" display="https://podminky.urs.cz/item/CS_URS_2024_02/185803211"/>
    <hyperlink ref="F203" r:id="rId19" display="https://podminky.urs.cz/item/CS_URS_2024_02/184801121"/>
    <hyperlink ref="F207" r:id="rId20" display="https://podminky.urs.cz/item/CS_URS_2024_02/184802111"/>
    <hyperlink ref="F211" r:id="rId21" display="https://podminky.urs.cz/item/CS_URS_2024_02/184911421"/>
    <hyperlink ref="F218" r:id="rId22" display="https://podminky.urs.cz/item/CS_URS_2024_02/185804312"/>
    <hyperlink ref="F223" r:id="rId23" display="https://podminky.urs.cz/item/CS_URS_2024_02/185851121"/>
    <hyperlink ref="F225" r:id="rId24" display="https://podminky.urs.cz/item/CS_URS_2024_02/185851129"/>
    <hyperlink ref="F231" r:id="rId25" display="https://podminky.urs.cz/item/CS_URS_2024_02/274313611"/>
    <hyperlink ref="F233" r:id="rId26" display="https://podminky.urs.cz/item/CS_URS_2024_02/275321311"/>
    <hyperlink ref="F235" r:id="rId27" display="https://podminky.urs.cz/item/CS_URS_2024_02/213141111"/>
    <hyperlink ref="F239" r:id="rId28" display="https://podminky.urs.cz/item/CS_URS_2024_02/311321815"/>
    <hyperlink ref="F241" r:id="rId29" display="https://podminky.urs.cz/item/CS_URS_2024_02/311351121"/>
    <hyperlink ref="F243" r:id="rId30" display="https://podminky.urs.cz/item/CS_URS_2024_02/311351122"/>
    <hyperlink ref="F245" r:id="rId31" display="https://podminky.urs.cz/item/CS_URS_2024_02/311351911"/>
    <hyperlink ref="F247" r:id="rId32" display="https://podminky.urs.cz/item/CS_URS_2024_02/311361821"/>
    <hyperlink ref="F249" r:id="rId33" display="https://podminky.urs.cz/item/CS_URS_2024_02/338171123"/>
    <hyperlink ref="F252" r:id="rId34" display="https://podminky.urs.cz/item/CS_URS_2024_02/348121221"/>
    <hyperlink ref="F255" r:id="rId35" display="https://podminky.urs.cz/item/CS_URS_2024_02/348171330"/>
    <hyperlink ref="F260" r:id="rId36" display="https://podminky.urs.cz/item/CS_URS_2024_02/463211141"/>
    <hyperlink ref="F269" r:id="rId37" display="https://podminky.urs.cz/item/CS_URS_2024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8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9" customWidth="1"/>
    <col min="2" max="2" width="1.667969" style="279" customWidth="1"/>
    <col min="3" max="4" width="5" style="279" customWidth="1"/>
    <col min="5" max="5" width="11.66016" style="279" customWidth="1"/>
    <col min="6" max="6" width="9.160156" style="279" customWidth="1"/>
    <col min="7" max="7" width="5" style="279" customWidth="1"/>
    <col min="8" max="8" width="77.83203" style="279" customWidth="1"/>
    <col min="9" max="10" width="20" style="279" customWidth="1"/>
    <col min="11" max="11" width="1.667969" style="279" customWidth="1"/>
  </cols>
  <sheetData>
    <row r="1" s="1" customFormat="1" ht="37.5" customHeight="1"/>
    <row r="2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1323</v>
      </c>
      <c r="D3" s="284"/>
      <c r="E3" s="284"/>
      <c r="F3" s="284"/>
      <c r="G3" s="284"/>
      <c r="H3" s="284"/>
      <c r="I3" s="284"/>
      <c r="J3" s="284"/>
      <c r="K3" s="285"/>
    </row>
    <row r="4" s="1" customFormat="1" ht="25.5" customHeight="1">
      <c r="B4" s="286"/>
      <c r="C4" s="287" t="s">
        <v>1324</v>
      </c>
      <c r="D4" s="287"/>
      <c r="E4" s="287"/>
      <c r="F4" s="287"/>
      <c r="G4" s="287"/>
      <c r="H4" s="287"/>
      <c r="I4" s="287"/>
      <c r="J4" s="287"/>
      <c r="K4" s="288"/>
    </row>
    <row r="5" s="1" customFormat="1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s="1" customFormat="1" ht="15" customHeight="1">
      <c r="B6" s="286"/>
      <c r="C6" s="290" t="s">
        <v>1325</v>
      </c>
      <c r="D6" s="290"/>
      <c r="E6" s="290"/>
      <c r="F6" s="290"/>
      <c r="G6" s="290"/>
      <c r="H6" s="290"/>
      <c r="I6" s="290"/>
      <c r="J6" s="290"/>
      <c r="K6" s="288"/>
    </row>
    <row r="7" s="1" customFormat="1" ht="15" customHeight="1">
      <c r="B7" s="291"/>
      <c r="C7" s="290" t="s">
        <v>1326</v>
      </c>
      <c r="D7" s="290"/>
      <c r="E7" s="290"/>
      <c r="F7" s="290"/>
      <c r="G7" s="290"/>
      <c r="H7" s="290"/>
      <c r="I7" s="290"/>
      <c r="J7" s="290"/>
      <c r="K7" s="288"/>
    </row>
    <row r="8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="1" customFormat="1" ht="15" customHeight="1">
      <c r="B9" s="291"/>
      <c r="C9" s="290" t="s">
        <v>1327</v>
      </c>
      <c r="D9" s="290"/>
      <c r="E9" s="290"/>
      <c r="F9" s="290"/>
      <c r="G9" s="290"/>
      <c r="H9" s="290"/>
      <c r="I9" s="290"/>
      <c r="J9" s="290"/>
      <c r="K9" s="288"/>
    </row>
    <row r="10" s="1" customFormat="1" ht="15" customHeight="1">
      <c r="B10" s="291"/>
      <c r="C10" s="290"/>
      <c r="D10" s="290" t="s">
        <v>1328</v>
      </c>
      <c r="E10" s="290"/>
      <c r="F10" s="290"/>
      <c r="G10" s="290"/>
      <c r="H10" s="290"/>
      <c r="I10" s="290"/>
      <c r="J10" s="290"/>
      <c r="K10" s="288"/>
    </row>
    <row r="11" s="1" customFormat="1" ht="15" customHeight="1">
      <c r="B11" s="291"/>
      <c r="C11" s="292"/>
      <c r="D11" s="290" t="s">
        <v>1329</v>
      </c>
      <c r="E11" s="290"/>
      <c r="F11" s="290"/>
      <c r="G11" s="290"/>
      <c r="H11" s="290"/>
      <c r="I11" s="290"/>
      <c r="J11" s="290"/>
      <c r="K11" s="288"/>
    </row>
    <row r="12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="1" customFormat="1" ht="15" customHeight="1">
      <c r="B13" s="291"/>
      <c r="C13" s="292"/>
      <c r="D13" s="293" t="s">
        <v>1330</v>
      </c>
      <c r="E13" s="290"/>
      <c r="F13" s="290"/>
      <c r="G13" s="290"/>
      <c r="H13" s="290"/>
      <c r="I13" s="290"/>
      <c r="J13" s="290"/>
      <c r="K13" s="288"/>
    </row>
    <row r="14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="1" customFormat="1" ht="15" customHeight="1">
      <c r="B15" s="291"/>
      <c r="C15" s="292"/>
      <c r="D15" s="290" t="s">
        <v>1331</v>
      </c>
      <c r="E15" s="290"/>
      <c r="F15" s="290"/>
      <c r="G15" s="290"/>
      <c r="H15" s="290"/>
      <c r="I15" s="290"/>
      <c r="J15" s="290"/>
      <c r="K15" s="288"/>
    </row>
    <row r="16" s="1" customFormat="1" ht="15" customHeight="1">
      <c r="B16" s="291"/>
      <c r="C16" s="292"/>
      <c r="D16" s="290" t="s">
        <v>1332</v>
      </c>
      <c r="E16" s="290"/>
      <c r="F16" s="290"/>
      <c r="G16" s="290"/>
      <c r="H16" s="290"/>
      <c r="I16" s="290"/>
      <c r="J16" s="290"/>
      <c r="K16" s="288"/>
    </row>
    <row r="17" s="1" customFormat="1" ht="15" customHeight="1">
      <c r="B17" s="291"/>
      <c r="C17" s="292"/>
      <c r="D17" s="290" t="s">
        <v>1333</v>
      </c>
      <c r="E17" s="290"/>
      <c r="F17" s="290"/>
      <c r="G17" s="290"/>
      <c r="H17" s="290"/>
      <c r="I17" s="290"/>
      <c r="J17" s="290"/>
      <c r="K17" s="288"/>
    </row>
    <row r="18" s="1" customFormat="1" ht="15" customHeight="1">
      <c r="B18" s="291"/>
      <c r="C18" s="292"/>
      <c r="D18" s="292"/>
      <c r="E18" s="294" t="s">
        <v>80</v>
      </c>
      <c r="F18" s="290" t="s">
        <v>1334</v>
      </c>
      <c r="G18" s="290"/>
      <c r="H18" s="290"/>
      <c r="I18" s="290"/>
      <c r="J18" s="290"/>
      <c r="K18" s="288"/>
    </row>
    <row r="19" s="1" customFormat="1" ht="15" customHeight="1">
      <c r="B19" s="291"/>
      <c r="C19" s="292"/>
      <c r="D19" s="292"/>
      <c r="E19" s="294" t="s">
        <v>1335</v>
      </c>
      <c r="F19" s="290" t="s">
        <v>1336</v>
      </c>
      <c r="G19" s="290"/>
      <c r="H19" s="290"/>
      <c r="I19" s="290"/>
      <c r="J19" s="290"/>
      <c r="K19" s="288"/>
    </row>
    <row r="20" s="1" customFormat="1" ht="15" customHeight="1">
      <c r="B20" s="291"/>
      <c r="C20" s="292"/>
      <c r="D20" s="292"/>
      <c r="E20" s="294" t="s">
        <v>1337</v>
      </c>
      <c r="F20" s="290" t="s">
        <v>1338</v>
      </c>
      <c r="G20" s="290"/>
      <c r="H20" s="290"/>
      <c r="I20" s="290"/>
      <c r="J20" s="290"/>
      <c r="K20" s="288"/>
    </row>
    <row r="21" s="1" customFormat="1" ht="15" customHeight="1">
      <c r="B21" s="291"/>
      <c r="C21" s="292"/>
      <c r="D21" s="292"/>
      <c r="E21" s="294" t="s">
        <v>1339</v>
      </c>
      <c r="F21" s="290" t="s">
        <v>1340</v>
      </c>
      <c r="G21" s="290"/>
      <c r="H21" s="290"/>
      <c r="I21" s="290"/>
      <c r="J21" s="290"/>
      <c r="K21" s="288"/>
    </row>
    <row r="22" s="1" customFormat="1" ht="15" customHeight="1">
      <c r="B22" s="291"/>
      <c r="C22" s="292"/>
      <c r="D22" s="292"/>
      <c r="E22" s="294" t="s">
        <v>1341</v>
      </c>
      <c r="F22" s="290" t="s">
        <v>1342</v>
      </c>
      <c r="G22" s="290"/>
      <c r="H22" s="290"/>
      <c r="I22" s="290"/>
      <c r="J22" s="290"/>
      <c r="K22" s="288"/>
    </row>
    <row r="23" s="1" customFormat="1" ht="15" customHeight="1">
      <c r="B23" s="291"/>
      <c r="C23" s="292"/>
      <c r="D23" s="292"/>
      <c r="E23" s="294" t="s">
        <v>1343</v>
      </c>
      <c r="F23" s="290" t="s">
        <v>1344</v>
      </c>
      <c r="G23" s="290"/>
      <c r="H23" s="290"/>
      <c r="I23" s="290"/>
      <c r="J23" s="290"/>
      <c r="K23" s="288"/>
    </row>
    <row r="24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="1" customFormat="1" ht="15" customHeight="1">
      <c r="B25" s="291"/>
      <c r="C25" s="290" t="s">
        <v>1345</v>
      </c>
      <c r="D25" s="290"/>
      <c r="E25" s="290"/>
      <c r="F25" s="290"/>
      <c r="G25" s="290"/>
      <c r="H25" s="290"/>
      <c r="I25" s="290"/>
      <c r="J25" s="290"/>
      <c r="K25" s="288"/>
    </row>
    <row r="26" s="1" customFormat="1" ht="15" customHeight="1">
      <c r="B26" s="291"/>
      <c r="C26" s="290" t="s">
        <v>1346</v>
      </c>
      <c r="D26" s="290"/>
      <c r="E26" s="290"/>
      <c r="F26" s="290"/>
      <c r="G26" s="290"/>
      <c r="H26" s="290"/>
      <c r="I26" s="290"/>
      <c r="J26" s="290"/>
      <c r="K26" s="288"/>
    </row>
    <row r="27" s="1" customFormat="1" ht="15" customHeight="1">
      <c r="B27" s="291"/>
      <c r="C27" s="290"/>
      <c r="D27" s="290" t="s">
        <v>1347</v>
      </c>
      <c r="E27" s="290"/>
      <c r="F27" s="290"/>
      <c r="G27" s="290"/>
      <c r="H27" s="290"/>
      <c r="I27" s="290"/>
      <c r="J27" s="290"/>
      <c r="K27" s="288"/>
    </row>
    <row r="28" s="1" customFormat="1" ht="15" customHeight="1">
      <c r="B28" s="291"/>
      <c r="C28" s="292"/>
      <c r="D28" s="290" t="s">
        <v>1348</v>
      </c>
      <c r="E28" s="290"/>
      <c r="F28" s="290"/>
      <c r="G28" s="290"/>
      <c r="H28" s="290"/>
      <c r="I28" s="290"/>
      <c r="J28" s="290"/>
      <c r="K28" s="288"/>
    </row>
    <row r="29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="1" customFormat="1" ht="15" customHeight="1">
      <c r="B30" s="291"/>
      <c r="C30" s="292"/>
      <c r="D30" s="290" t="s">
        <v>1349</v>
      </c>
      <c r="E30" s="290"/>
      <c r="F30" s="290"/>
      <c r="G30" s="290"/>
      <c r="H30" s="290"/>
      <c r="I30" s="290"/>
      <c r="J30" s="290"/>
      <c r="K30" s="288"/>
    </row>
    <row r="31" s="1" customFormat="1" ht="15" customHeight="1">
      <c r="B31" s="291"/>
      <c r="C31" s="292"/>
      <c r="D31" s="290" t="s">
        <v>1350</v>
      </c>
      <c r="E31" s="290"/>
      <c r="F31" s="290"/>
      <c r="G31" s="290"/>
      <c r="H31" s="290"/>
      <c r="I31" s="290"/>
      <c r="J31" s="290"/>
      <c r="K31" s="288"/>
    </row>
    <row r="32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="1" customFormat="1" ht="15" customHeight="1">
      <c r="B33" s="291"/>
      <c r="C33" s="292"/>
      <c r="D33" s="290" t="s">
        <v>1351</v>
      </c>
      <c r="E33" s="290"/>
      <c r="F33" s="290"/>
      <c r="G33" s="290"/>
      <c r="H33" s="290"/>
      <c r="I33" s="290"/>
      <c r="J33" s="290"/>
      <c r="K33" s="288"/>
    </row>
    <row r="34" s="1" customFormat="1" ht="15" customHeight="1">
      <c r="B34" s="291"/>
      <c r="C34" s="292"/>
      <c r="D34" s="290" t="s">
        <v>1352</v>
      </c>
      <c r="E34" s="290"/>
      <c r="F34" s="290"/>
      <c r="G34" s="290"/>
      <c r="H34" s="290"/>
      <c r="I34" s="290"/>
      <c r="J34" s="290"/>
      <c r="K34" s="288"/>
    </row>
    <row r="35" s="1" customFormat="1" ht="15" customHeight="1">
      <c r="B35" s="291"/>
      <c r="C35" s="292"/>
      <c r="D35" s="290" t="s">
        <v>1353</v>
      </c>
      <c r="E35" s="290"/>
      <c r="F35" s="290"/>
      <c r="G35" s="290"/>
      <c r="H35" s="290"/>
      <c r="I35" s="290"/>
      <c r="J35" s="290"/>
      <c r="K35" s="288"/>
    </row>
    <row r="36" s="1" customFormat="1" ht="15" customHeight="1">
      <c r="B36" s="291"/>
      <c r="C36" s="292"/>
      <c r="D36" s="290"/>
      <c r="E36" s="293" t="s">
        <v>121</v>
      </c>
      <c r="F36" s="290"/>
      <c r="G36" s="290" t="s">
        <v>1354</v>
      </c>
      <c r="H36" s="290"/>
      <c r="I36" s="290"/>
      <c r="J36" s="290"/>
      <c r="K36" s="288"/>
    </row>
    <row r="37" s="1" customFormat="1" ht="30.75" customHeight="1">
      <c r="B37" s="291"/>
      <c r="C37" s="292"/>
      <c r="D37" s="290"/>
      <c r="E37" s="293" t="s">
        <v>1355</v>
      </c>
      <c r="F37" s="290"/>
      <c r="G37" s="290" t="s">
        <v>1356</v>
      </c>
      <c r="H37" s="290"/>
      <c r="I37" s="290"/>
      <c r="J37" s="290"/>
      <c r="K37" s="288"/>
    </row>
    <row r="38" s="1" customFormat="1" ht="15" customHeight="1">
      <c r="B38" s="291"/>
      <c r="C38" s="292"/>
      <c r="D38" s="290"/>
      <c r="E38" s="293" t="s">
        <v>54</v>
      </c>
      <c r="F38" s="290"/>
      <c r="G38" s="290" t="s">
        <v>1357</v>
      </c>
      <c r="H38" s="290"/>
      <c r="I38" s="290"/>
      <c r="J38" s="290"/>
      <c r="K38" s="288"/>
    </row>
    <row r="39" s="1" customFormat="1" ht="15" customHeight="1">
      <c r="B39" s="291"/>
      <c r="C39" s="292"/>
      <c r="D39" s="290"/>
      <c r="E39" s="293" t="s">
        <v>55</v>
      </c>
      <c r="F39" s="290"/>
      <c r="G39" s="290" t="s">
        <v>1358</v>
      </c>
      <c r="H39" s="290"/>
      <c r="I39" s="290"/>
      <c r="J39" s="290"/>
      <c r="K39" s="288"/>
    </row>
    <row r="40" s="1" customFormat="1" ht="15" customHeight="1">
      <c r="B40" s="291"/>
      <c r="C40" s="292"/>
      <c r="D40" s="290"/>
      <c r="E40" s="293" t="s">
        <v>122</v>
      </c>
      <c r="F40" s="290"/>
      <c r="G40" s="290" t="s">
        <v>1359</v>
      </c>
      <c r="H40" s="290"/>
      <c r="I40" s="290"/>
      <c r="J40" s="290"/>
      <c r="K40" s="288"/>
    </row>
    <row r="41" s="1" customFormat="1" ht="15" customHeight="1">
      <c r="B41" s="291"/>
      <c r="C41" s="292"/>
      <c r="D41" s="290"/>
      <c r="E41" s="293" t="s">
        <v>123</v>
      </c>
      <c r="F41" s="290"/>
      <c r="G41" s="290" t="s">
        <v>1360</v>
      </c>
      <c r="H41" s="290"/>
      <c r="I41" s="290"/>
      <c r="J41" s="290"/>
      <c r="K41" s="288"/>
    </row>
    <row r="42" s="1" customFormat="1" ht="15" customHeight="1">
      <c r="B42" s="291"/>
      <c r="C42" s="292"/>
      <c r="D42" s="290"/>
      <c r="E42" s="293" t="s">
        <v>1361</v>
      </c>
      <c r="F42" s="290"/>
      <c r="G42" s="290" t="s">
        <v>1362</v>
      </c>
      <c r="H42" s="290"/>
      <c r="I42" s="290"/>
      <c r="J42" s="290"/>
      <c r="K42" s="288"/>
    </row>
    <row r="43" s="1" customFormat="1" ht="15" customHeight="1">
      <c r="B43" s="291"/>
      <c r="C43" s="292"/>
      <c r="D43" s="290"/>
      <c r="E43" s="293"/>
      <c r="F43" s="290"/>
      <c r="G43" s="290" t="s">
        <v>1363</v>
      </c>
      <c r="H43" s="290"/>
      <c r="I43" s="290"/>
      <c r="J43" s="290"/>
      <c r="K43" s="288"/>
    </row>
    <row r="44" s="1" customFormat="1" ht="15" customHeight="1">
      <c r="B44" s="291"/>
      <c r="C44" s="292"/>
      <c r="D44" s="290"/>
      <c r="E44" s="293" t="s">
        <v>1364</v>
      </c>
      <c r="F44" s="290"/>
      <c r="G44" s="290" t="s">
        <v>1365</v>
      </c>
      <c r="H44" s="290"/>
      <c r="I44" s="290"/>
      <c r="J44" s="290"/>
      <c r="K44" s="288"/>
    </row>
    <row r="45" s="1" customFormat="1" ht="15" customHeight="1">
      <c r="B45" s="291"/>
      <c r="C45" s="292"/>
      <c r="D45" s="290"/>
      <c r="E45" s="293" t="s">
        <v>125</v>
      </c>
      <c r="F45" s="290"/>
      <c r="G45" s="290" t="s">
        <v>1366</v>
      </c>
      <c r="H45" s="290"/>
      <c r="I45" s="290"/>
      <c r="J45" s="290"/>
      <c r="K45" s="288"/>
    </row>
    <row r="46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="1" customFormat="1" ht="15" customHeight="1">
      <c r="B47" s="291"/>
      <c r="C47" s="292"/>
      <c r="D47" s="290" t="s">
        <v>1367</v>
      </c>
      <c r="E47" s="290"/>
      <c r="F47" s="290"/>
      <c r="G47" s="290"/>
      <c r="H47" s="290"/>
      <c r="I47" s="290"/>
      <c r="J47" s="290"/>
      <c r="K47" s="288"/>
    </row>
    <row r="48" s="1" customFormat="1" ht="15" customHeight="1">
      <c r="B48" s="291"/>
      <c r="C48" s="292"/>
      <c r="D48" s="292"/>
      <c r="E48" s="290" t="s">
        <v>1368</v>
      </c>
      <c r="F48" s="290"/>
      <c r="G48" s="290"/>
      <c r="H48" s="290"/>
      <c r="I48" s="290"/>
      <c r="J48" s="290"/>
      <c r="K48" s="288"/>
    </row>
    <row r="49" s="1" customFormat="1" ht="15" customHeight="1">
      <c r="B49" s="291"/>
      <c r="C49" s="292"/>
      <c r="D49" s="292"/>
      <c r="E49" s="290" t="s">
        <v>1369</v>
      </c>
      <c r="F49" s="290"/>
      <c r="G49" s="290"/>
      <c r="H49" s="290"/>
      <c r="I49" s="290"/>
      <c r="J49" s="290"/>
      <c r="K49" s="288"/>
    </row>
    <row r="50" s="1" customFormat="1" ht="15" customHeight="1">
      <c r="B50" s="291"/>
      <c r="C50" s="292"/>
      <c r="D50" s="292"/>
      <c r="E50" s="290" t="s">
        <v>1370</v>
      </c>
      <c r="F50" s="290"/>
      <c r="G50" s="290"/>
      <c r="H50" s="290"/>
      <c r="I50" s="290"/>
      <c r="J50" s="290"/>
      <c r="K50" s="288"/>
    </row>
    <row r="51" s="1" customFormat="1" ht="15" customHeight="1">
      <c r="B51" s="291"/>
      <c r="C51" s="292"/>
      <c r="D51" s="290" t="s">
        <v>1371</v>
      </c>
      <c r="E51" s="290"/>
      <c r="F51" s="290"/>
      <c r="G51" s="290"/>
      <c r="H51" s="290"/>
      <c r="I51" s="290"/>
      <c r="J51" s="290"/>
      <c r="K51" s="288"/>
    </row>
    <row r="52" s="1" customFormat="1" ht="25.5" customHeight="1">
      <c r="B52" s="286"/>
      <c r="C52" s="287" t="s">
        <v>1372</v>
      </c>
      <c r="D52" s="287"/>
      <c r="E52" s="287"/>
      <c r="F52" s="287"/>
      <c r="G52" s="287"/>
      <c r="H52" s="287"/>
      <c r="I52" s="287"/>
      <c r="J52" s="287"/>
      <c r="K52" s="288"/>
    </row>
    <row r="53" s="1" customFormat="1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s="1" customFormat="1" ht="15" customHeight="1">
      <c r="B54" s="286"/>
      <c r="C54" s="290" t="s">
        <v>1373</v>
      </c>
      <c r="D54" s="290"/>
      <c r="E54" s="290"/>
      <c r="F54" s="290"/>
      <c r="G54" s="290"/>
      <c r="H54" s="290"/>
      <c r="I54" s="290"/>
      <c r="J54" s="290"/>
      <c r="K54" s="288"/>
    </row>
    <row r="55" s="1" customFormat="1" ht="15" customHeight="1">
      <c r="B55" s="286"/>
      <c r="C55" s="290" t="s">
        <v>1374</v>
      </c>
      <c r="D55" s="290"/>
      <c r="E55" s="290"/>
      <c r="F55" s="290"/>
      <c r="G55" s="290"/>
      <c r="H55" s="290"/>
      <c r="I55" s="290"/>
      <c r="J55" s="290"/>
      <c r="K55" s="288"/>
    </row>
    <row r="56" s="1" customFormat="1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s="1" customFormat="1" ht="15" customHeight="1">
      <c r="B57" s="286"/>
      <c r="C57" s="290" t="s">
        <v>1375</v>
      </c>
      <c r="D57" s="290"/>
      <c r="E57" s="290"/>
      <c r="F57" s="290"/>
      <c r="G57" s="290"/>
      <c r="H57" s="290"/>
      <c r="I57" s="290"/>
      <c r="J57" s="290"/>
      <c r="K57" s="288"/>
    </row>
    <row r="58" s="1" customFormat="1" ht="15" customHeight="1">
      <c r="B58" s="286"/>
      <c r="C58" s="292"/>
      <c r="D58" s="290" t="s">
        <v>1376</v>
      </c>
      <c r="E58" s="290"/>
      <c r="F58" s="290"/>
      <c r="G58" s="290"/>
      <c r="H58" s="290"/>
      <c r="I58" s="290"/>
      <c r="J58" s="290"/>
      <c r="K58" s="288"/>
    </row>
    <row r="59" s="1" customFormat="1" ht="15" customHeight="1">
      <c r="B59" s="286"/>
      <c r="C59" s="292"/>
      <c r="D59" s="290" t="s">
        <v>1377</v>
      </c>
      <c r="E59" s="290"/>
      <c r="F59" s="290"/>
      <c r="G59" s="290"/>
      <c r="H59" s="290"/>
      <c r="I59" s="290"/>
      <c r="J59" s="290"/>
      <c r="K59" s="288"/>
    </row>
    <row r="60" s="1" customFormat="1" ht="15" customHeight="1">
      <c r="B60" s="286"/>
      <c r="C60" s="292"/>
      <c r="D60" s="290" t="s">
        <v>1378</v>
      </c>
      <c r="E60" s="290"/>
      <c r="F60" s="290"/>
      <c r="G60" s="290"/>
      <c r="H60" s="290"/>
      <c r="I60" s="290"/>
      <c r="J60" s="290"/>
      <c r="K60" s="288"/>
    </row>
    <row r="61" s="1" customFormat="1" ht="15" customHeight="1">
      <c r="B61" s="286"/>
      <c r="C61" s="292"/>
      <c r="D61" s="290" t="s">
        <v>1379</v>
      </c>
      <c r="E61" s="290"/>
      <c r="F61" s="290"/>
      <c r="G61" s="290"/>
      <c r="H61" s="290"/>
      <c r="I61" s="290"/>
      <c r="J61" s="290"/>
      <c r="K61" s="288"/>
    </row>
    <row r="62" s="1" customFormat="1" ht="15" customHeight="1">
      <c r="B62" s="286"/>
      <c r="C62" s="292"/>
      <c r="D62" s="295" t="s">
        <v>1380</v>
      </c>
      <c r="E62" s="295"/>
      <c r="F62" s="295"/>
      <c r="G62" s="295"/>
      <c r="H62" s="295"/>
      <c r="I62" s="295"/>
      <c r="J62" s="295"/>
      <c r="K62" s="288"/>
    </row>
    <row r="63" s="1" customFormat="1" ht="15" customHeight="1">
      <c r="B63" s="286"/>
      <c r="C63" s="292"/>
      <c r="D63" s="290" t="s">
        <v>1381</v>
      </c>
      <c r="E63" s="290"/>
      <c r="F63" s="290"/>
      <c r="G63" s="290"/>
      <c r="H63" s="290"/>
      <c r="I63" s="290"/>
      <c r="J63" s="290"/>
      <c r="K63" s="288"/>
    </row>
    <row r="64" s="1" customFormat="1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s="1" customFormat="1" ht="15" customHeight="1">
      <c r="B65" s="286"/>
      <c r="C65" s="292"/>
      <c r="D65" s="290" t="s">
        <v>1382</v>
      </c>
      <c r="E65" s="290"/>
      <c r="F65" s="290"/>
      <c r="G65" s="290"/>
      <c r="H65" s="290"/>
      <c r="I65" s="290"/>
      <c r="J65" s="290"/>
      <c r="K65" s="288"/>
    </row>
    <row r="66" s="1" customFormat="1" ht="15" customHeight="1">
      <c r="B66" s="286"/>
      <c r="C66" s="292"/>
      <c r="D66" s="295" t="s">
        <v>1383</v>
      </c>
      <c r="E66" s="295"/>
      <c r="F66" s="295"/>
      <c r="G66" s="295"/>
      <c r="H66" s="295"/>
      <c r="I66" s="295"/>
      <c r="J66" s="295"/>
      <c r="K66" s="288"/>
    </row>
    <row r="67" s="1" customFormat="1" ht="15" customHeight="1">
      <c r="B67" s="286"/>
      <c r="C67" s="292"/>
      <c r="D67" s="290" t="s">
        <v>1384</v>
      </c>
      <c r="E67" s="290"/>
      <c r="F67" s="290"/>
      <c r="G67" s="290"/>
      <c r="H67" s="290"/>
      <c r="I67" s="290"/>
      <c r="J67" s="290"/>
      <c r="K67" s="288"/>
    </row>
    <row r="68" s="1" customFormat="1" ht="15" customHeight="1">
      <c r="B68" s="286"/>
      <c r="C68" s="292"/>
      <c r="D68" s="290" t="s">
        <v>1385</v>
      </c>
      <c r="E68" s="290"/>
      <c r="F68" s="290"/>
      <c r="G68" s="290"/>
      <c r="H68" s="290"/>
      <c r="I68" s="290"/>
      <c r="J68" s="290"/>
      <c r="K68" s="288"/>
    </row>
    <row r="69" s="1" customFormat="1" ht="15" customHeight="1">
      <c r="B69" s="286"/>
      <c r="C69" s="292"/>
      <c r="D69" s="290" t="s">
        <v>1386</v>
      </c>
      <c r="E69" s="290"/>
      <c r="F69" s="290"/>
      <c r="G69" s="290"/>
      <c r="H69" s="290"/>
      <c r="I69" s="290"/>
      <c r="J69" s="290"/>
      <c r="K69" s="288"/>
    </row>
    <row r="70" s="1" customFormat="1" ht="15" customHeight="1">
      <c r="B70" s="286"/>
      <c r="C70" s="292"/>
      <c r="D70" s="290" t="s">
        <v>1387</v>
      </c>
      <c r="E70" s="290"/>
      <c r="F70" s="290"/>
      <c r="G70" s="290"/>
      <c r="H70" s="290"/>
      <c r="I70" s="290"/>
      <c r="J70" s="290"/>
      <c r="K70" s="288"/>
    </row>
    <row r="7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="1" customFormat="1" ht="45" customHeight="1">
      <c r="B75" s="305"/>
      <c r="C75" s="306" t="s">
        <v>1388</v>
      </c>
      <c r="D75" s="306"/>
      <c r="E75" s="306"/>
      <c r="F75" s="306"/>
      <c r="G75" s="306"/>
      <c r="H75" s="306"/>
      <c r="I75" s="306"/>
      <c r="J75" s="306"/>
      <c r="K75" s="307"/>
    </row>
    <row r="76" s="1" customFormat="1" ht="17.25" customHeight="1">
      <c r="B76" s="305"/>
      <c r="C76" s="308" t="s">
        <v>1389</v>
      </c>
      <c r="D76" s="308"/>
      <c r="E76" s="308"/>
      <c r="F76" s="308" t="s">
        <v>1390</v>
      </c>
      <c r="G76" s="309"/>
      <c r="H76" s="308" t="s">
        <v>55</v>
      </c>
      <c r="I76" s="308" t="s">
        <v>58</v>
      </c>
      <c r="J76" s="308" t="s">
        <v>1391</v>
      </c>
      <c r="K76" s="307"/>
    </row>
    <row r="77" s="1" customFormat="1" ht="17.25" customHeight="1">
      <c r="B77" s="305"/>
      <c r="C77" s="310" t="s">
        <v>1392</v>
      </c>
      <c r="D77" s="310"/>
      <c r="E77" s="310"/>
      <c r="F77" s="311" t="s">
        <v>1393</v>
      </c>
      <c r="G77" s="312"/>
      <c r="H77" s="310"/>
      <c r="I77" s="310"/>
      <c r="J77" s="310" t="s">
        <v>1394</v>
      </c>
      <c r="K77" s="307"/>
    </row>
    <row r="78" s="1" customFormat="1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s="1" customFormat="1" ht="15" customHeight="1">
      <c r="B79" s="305"/>
      <c r="C79" s="293" t="s">
        <v>54</v>
      </c>
      <c r="D79" s="315"/>
      <c r="E79" s="315"/>
      <c r="F79" s="316" t="s">
        <v>1395</v>
      </c>
      <c r="G79" s="317"/>
      <c r="H79" s="293" t="s">
        <v>1396</v>
      </c>
      <c r="I79" s="293" t="s">
        <v>1397</v>
      </c>
      <c r="J79" s="293">
        <v>20</v>
      </c>
      <c r="K79" s="307"/>
    </row>
    <row r="80" s="1" customFormat="1" ht="15" customHeight="1">
      <c r="B80" s="305"/>
      <c r="C80" s="293" t="s">
        <v>1398</v>
      </c>
      <c r="D80" s="293"/>
      <c r="E80" s="293"/>
      <c r="F80" s="316" t="s">
        <v>1395</v>
      </c>
      <c r="G80" s="317"/>
      <c r="H80" s="293" t="s">
        <v>1399</v>
      </c>
      <c r="I80" s="293" t="s">
        <v>1397</v>
      </c>
      <c r="J80" s="293">
        <v>120</v>
      </c>
      <c r="K80" s="307"/>
    </row>
    <row r="81" s="1" customFormat="1" ht="15" customHeight="1">
      <c r="B81" s="318"/>
      <c r="C81" s="293" t="s">
        <v>1400</v>
      </c>
      <c r="D81" s="293"/>
      <c r="E81" s="293"/>
      <c r="F81" s="316" t="s">
        <v>1401</v>
      </c>
      <c r="G81" s="317"/>
      <c r="H81" s="293" t="s">
        <v>1402</v>
      </c>
      <c r="I81" s="293" t="s">
        <v>1397</v>
      </c>
      <c r="J81" s="293">
        <v>50</v>
      </c>
      <c r="K81" s="307"/>
    </row>
    <row r="82" s="1" customFormat="1" ht="15" customHeight="1">
      <c r="B82" s="318"/>
      <c r="C82" s="293" t="s">
        <v>1403</v>
      </c>
      <c r="D82" s="293"/>
      <c r="E82" s="293"/>
      <c r="F82" s="316" t="s">
        <v>1395</v>
      </c>
      <c r="G82" s="317"/>
      <c r="H82" s="293" t="s">
        <v>1404</v>
      </c>
      <c r="I82" s="293" t="s">
        <v>1405</v>
      </c>
      <c r="J82" s="293"/>
      <c r="K82" s="307"/>
    </row>
    <row r="83" s="1" customFormat="1" ht="15" customHeight="1">
      <c r="B83" s="318"/>
      <c r="C83" s="319" t="s">
        <v>1406</v>
      </c>
      <c r="D83" s="319"/>
      <c r="E83" s="319"/>
      <c r="F83" s="320" t="s">
        <v>1401</v>
      </c>
      <c r="G83" s="319"/>
      <c r="H83" s="319" t="s">
        <v>1407</v>
      </c>
      <c r="I83" s="319" t="s">
        <v>1397</v>
      </c>
      <c r="J83" s="319">
        <v>15</v>
      </c>
      <c r="K83" s="307"/>
    </row>
    <row r="84" s="1" customFormat="1" ht="15" customHeight="1">
      <c r="B84" s="318"/>
      <c r="C84" s="319" t="s">
        <v>1408</v>
      </c>
      <c r="D84" s="319"/>
      <c r="E84" s="319"/>
      <c r="F84" s="320" t="s">
        <v>1401</v>
      </c>
      <c r="G84" s="319"/>
      <c r="H84" s="319" t="s">
        <v>1409</v>
      </c>
      <c r="I84" s="319" t="s">
        <v>1397</v>
      </c>
      <c r="J84" s="319">
        <v>15</v>
      </c>
      <c r="K84" s="307"/>
    </row>
    <row r="85" s="1" customFormat="1" ht="15" customHeight="1">
      <c r="B85" s="318"/>
      <c r="C85" s="319" t="s">
        <v>1410</v>
      </c>
      <c r="D85" s="319"/>
      <c r="E85" s="319"/>
      <c r="F85" s="320" t="s">
        <v>1401</v>
      </c>
      <c r="G85" s="319"/>
      <c r="H85" s="319" t="s">
        <v>1411</v>
      </c>
      <c r="I85" s="319" t="s">
        <v>1397</v>
      </c>
      <c r="J85" s="319">
        <v>20</v>
      </c>
      <c r="K85" s="307"/>
    </row>
    <row r="86" s="1" customFormat="1" ht="15" customHeight="1">
      <c r="B86" s="318"/>
      <c r="C86" s="319" t="s">
        <v>1412</v>
      </c>
      <c r="D86" s="319"/>
      <c r="E86" s="319"/>
      <c r="F86" s="320" t="s">
        <v>1401</v>
      </c>
      <c r="G86" s="319"/>
      <c r="H86" s="319" t="s">
        <v>1413</v>
      </c>
      <c r="I86" s="319" t="s">
        <v>1397</v>
      </c>
      <c r="J86" s="319">
        <v>20</v>
      </c>
      <c r="K86" s="307"/>
    </row>
    <row r="87" s="1" customFormat="1" ht="15" customHeight="1">
      <c r="B87" s="318"/>
      <c r="C87" s="293" t="s">
        <v>1414</v>
      </c>
      <c r="D87" s="293"/>
      <c r="E87" s="293"/>
      <c r="F87" s="316" t="s">
        <v>1401</v>
      </c>
      <c r="G87" s="317"/>
      <c r="H87" s="293" t="s">
        <v>1415</v>
      </c>
      <c r="I87" s="293" t="s">
        <v>1397</v>
      </c>
      <c r="J87" s="293">
        <v>50</v>
      </c>
      <c r="K87" s="307"/>
    </row>
    <row r="88" s="1" customFormat="1" ht="15" customHeight="1">
      <c r="B88" s="318"/>
      <c r="C88" s="293" t="s">
        <v>1416</v>
      </c>
      <c r="D88" s="293"/>
      <c r="E88" s="293"/>
      <c r="F88" s="316" t="s">
        <v>1401</v>
      </c>
      <c r="G88" s="317"/>
      <c r="H88" s="293" t="s">
        <v>1417</v>
      </c>
      <c r="I88" s="293" t="s">
        <v>1397</v>
      </c>
      <c r="J88" s="293">
        <v>20</v>
      </c>
      <c r="K88" s="307"/>
    </row>
    <row r="89" s="1" customFormat="1" ht="15" customHeight="1">
      <c r="B89" s="318"/>
      <c r="C89" s="293" t="s">
        <v>1418</v>
      </c>
      <c r="D89" s="293"/>
      <c r="E89" s="293"/>
      <c r="F89" s="316" t="s">
        <v>1401</v>
      </c>
      <c r="G89" s="317"/>
      <c r="H89" s="293" t="s">
        <v>1419</v>
      </c>
      <c r="I89" s="293" t="s">
        <v>1397</v>
      </c>
      <c r="J89" s="293">
        <v>20</v>
      </c>
      <c r="K89" s="307"/>
    </row>
    <row r="90" s="1" customFormat="1" ht="15" customHeight="1">
      <c r="B90" s="318"/>
      <c r="C90" s="293" t="s">
        <v>1420</v>
      </c>
      <c r="D90" s="293"/>
      <c r="E90" s="293"/>
      <c r="F90" s="316" t="s">
        <v>1401</v>
      </c>
      <c r="G90" s="317"/>
      <c r="H90" s="293" t="s">
        <v>1421</v>
      </c>
      <c r="I90" s="293" t="s">
        <v>1397</v>
      </c>
      <c r="J90" s="293">
        <v>50</v>
      </c>
      <c r="K90" s="307"/>
    </row>
    <row r="91" s="1" customFormat="1" ht="15" customHeight="1">
      <c r="B91" s="318"/>
      <c r="C91" s="293" t="s">
        <v>1422</v>
      </c>
      <c r="D91" s="293"/>
      <c r="E91" s="293"/>
      <c r="F91" s="316" t="s">
        <v>1401</v>
      </c>
      <c r="G91" s="317"/>
      <c r="H91" s="293" t="s">
        <v>1422</v>
      </c>
      <c r="I91" s="293" t="s">
        <v>1397</v>
      </c>
      <c r="J91" s="293">
        <v>50</v>
      </c>
      <c r="K91" s="307"/>
    </row>
    <row r="92" s="1" customFormat="1" ht="15" customHeight="1">
      <c r="B92" s="318"/>
      <c r="C92" s="293" t="s">
        <v>1423</v>
      </c>
      <c r="D92" s="293"/>
      <c r="E92" s="293"/>
      <c r="F92" s="316" t="s">
        <v>1401</v>
      </c>
      <c r="G92" s="317"/>
      <c r="H92" s="293" t="s">
        <v>1424</v>
      </c>
      <c r="I92" s="293" t="s">
        <v>1397</v>
      </c>
      <c r="J92" s="293">
        <v>255</v>
      </c>
      <c r="K92" s="307"/>
    </row>
    <row r="93" s="1" customFormat="1" ht="15" customHeight="1">
      <c r="B93" s="318"/>
      <c r="C93" s="293" t="s">
        <v>1425</v>
      </c>
      <c r="D93" s="293"/>
      <c r="E93" s="293"/>
      <c r="F93" s="316" t="s">
        <v>1395</v>
      </c>
      <c r="G93" s="317"/>
      <c r="H93" s="293" t="s">
        <v>1426</v>
      </c>
      <c r="I93" s="293" t="s">
        <v>1427</v>
      </c>
      <c r="J93" s="293"/>
      <c r="K93" s="307"/>
    </row>
    <row r="94" s="1" customFormat="1" ht="15" customHeight="1">
      <c r="B94" s="318"/>
      <c r="C94" s="293" t="s">
        <v>1428</v>
      </c>
      <c r="D94" s="293"/>
      <c r="E94" s="293"/>
      <c r="F94" s="316" t="s">
        <v>1395</v>
      </c>
      <c r="G94" s="317"/>
      <c r="H94" s="293" t="s">
        <v>1429</v>
      </c>
      <c r="I94" s="293" t="s">
        <v>1430</v>
      </c>
      <c r="J94" s="293"/>
      <c r="K94" s="307"/>
    </row>
    <row r="95" s="1" customFormat="1" ht="15" customHeight="1">
      <c r="B95" s="318"/>
      <c r="C95" s="293" t="s">
        <v>1431</v>
      </c>
      <c r="D95" s="293"/>
      <c r="E95" s="293"/>
      <c r="F95" s="316" t="s">
        <v>1395</v>
      </c>
      <c r="G95" s="317"/>
      <c r="H95" s="293" t="s">
        <v>1431</v>
      </c>
      <c r="I95" s="293" t="s">
        <v>1430</v>
      </c>
      <c r="J95" s="293"/>
      <c r="K95" s="307"/>
    </row>
    <row r="96" s="1" customFormat="1" ht="15" customHeight="1">
      <c r="B96" s="318"/>
      <c r="C96" s="293" t="s">
        <v>39</v>
      </c>
      <c r="D96" s="293"/>
      <c r="E96" s="293"/>
      <c r="F96" s="316" t="s">
        <v>1395</v>
      </c>
      <c r="G96" s="317"/>
      <c r="H96" s="293" t="s">
        <v>1432</v>
      </c>
      <c r="I96" s="293" t="s">
        <v>1430</v>
      </c>
      <c r="J96" s="293"/>
      <c r="K96" s="307"/>
    </row>
    <row r="97" s="1" customFormat="1" ht="15" customHeight="1">
      <c r="B97" s="318"/>
      <c r="C97" s="293" t="s">
        <v>49</v>
      </c>
      <c r="D97" s="293"/>
      <c r="E97" s="293"/>
      <c r="F97" s="316" t="s">
        <v>1395</v>
      </c>
      <c r="G97" s="317"/>
      <c r="H97" s="293" t="s">
        <v>1433</v>
      </c>
      <c r="I97" s="293" t="s">
        <v>1430</v>
      </c>
      <c r="J97" s="293"/>
      <c r="K97" s="307"/>
    </row>
    <row r="98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="1" customFormat="1" ht="45" customHeight="1">
      <c r="B102" s="305"/>
      <c r="C102" s="306" t="s">
        <v>1434</v>
      </c>
      <c r="D102" s="306"/>
      <c r="E102" s="306"/>
      <c r="F102" s="306"/>
      <c r="G102" s="306"/>
      <c r="H102" s="306"/>
      <c r="I102" s="306"/>
      <c r="J102" s="306"/>
      <c r="K102" s="307"/>
    </row>
    <row r="103" s="1" customFormat="1" ht="17.25" customHeight="1">
      <c r="B103" s="305"/>
      <c r="C103" s="308" t="s">
        <v>1389</v>
      </c>
      <c r="D103" s="308"/>
      <c r="E103" s="308"/>
      <c r="F103" s="308" t="s">
        <v>1390</v>
      </c>
      <c r="G103" s="309"/>
      <c r="H103" s="308" t="s">
        <v>55</v>
      </c>
      <c r="I103" s="308" t="s">
        <v>58</v>
      </c>
      <c r="J103" s="308" t="s">
        <v>1391</v>
      </c>
      <c r="K103" s="307"/>
    </row>
    <row r="104" s="1" customFormat="1" ht="17.25" customHeight="1">
      <c r="B104" s="305"/>
      <c r="C104" s="310" t="s">
        <v>1392</v>
      </c>
      <c r="D104" s="310"/>
      <c r="E104" s="310"/>
      <c r="F104" s="311" t="s">
        <v>1393</v>
      </c>
      <c r="G104" s="312"/>
      <c r="H104" s="310"/>
      <c r="I104" s="310"/>
      <c r="J104" s="310" t="s">
        <v>1394</v>
      </c>
      <c r="K104" s="307"/>
    </row>
    <row r="105" s="1" customFormat="1" ht="5.25" customHeight="1">
      <c r="B105" s="305"/>
      <c r="C105" s="308"/>
      <c r="D105" s="308"/>
      <c r="E105" s="308"/>
      <c r="F105" s="308"/>
      <c r="G105" s="326"/>
      <c r="H105" s="308"/>
      <c r="I105" s="308"/>
      <c r="J105" s="308"/>
      <c r="K105" s="307"/>
    </row>
    <row r="106" s="1" customFormat="1" ht="15" customHeight="1">
      <c r="B106" s="305"/>
      <c r="C106" s="293" t="s">
        <v>54</v>
      </c>
      <c r="D106" s="315"/>
      <c r="E106" s="315"/>
      <c r="F106" s="316" t="s">
        <v>1395</v>
      </c>
      <c r="G106" s="293"/>
      <c r="H106" s="293" t="s">
        <v>1435</v>
      </c>
      <c r="I106" s="293" t="s">
        <v>1397</v>
      </c>
      <c r="J106" s="293">
        <v>20</v>
      </c>
      <c r="K106" s="307"/>
    </row>
    <row r="107" s="1" customFormat="1" ht="15" customHeight="1">
      <c r="B107" s="305"/>
      <c r="C107" s="293" t="s">
        <v>1398</v>
      </c>
      <c r="D107" s="293"/>
      <c r="E107" s="293"/>
      <c r="F107" s="316" t="s">
        <v>1395</v>
      </c>
      <c r="G107" s="293"/>
      <c r="H107" s="293" t="s">
        <v>1435</v>
      </c>
      <c r="I107" s="293" t="s">
        <v>1397</v>
      </c>
      <c r="J107" s="293">
        <v>120</v>
      </c>
      <c r="K107" s="307"/>
    </row>
    <row r="108" s="1" customFormat="1" ht="15" customHeight="1">
      <c r="B108" s="318"/>
      <c r="C108" s="293" t="s">
        <v>1400</v>
      </c>
      <c r="D108" s="293"/>
      <c r="E108" s="293"/>
      <c r="F108" s="316" t="s">
        <v>1401</v>
      </c>
      <c r="G108" s="293"/>
      <c r="H108" s="293" t="s">
        <v>1435</v>
      </c>
      <c r="I108" s="293" t="s">
        <v>1397</v>
      </c>
      <c r="J108" s="293">
        <v>50</v>
      </c>
      <c r="K108" s="307"/>
    </row>
    <row r="109" s="1" customFormat="1" ht="15" customHeight="1">
      <c r="B109" s="318"/>
      <c r="C109" s="293" t="s">
        <v>1403</v>
      </c>
      <c r="D109" s="293"/>
      <c r="E109" s="293"/>
      <c r="F109" s="316" t="s">
        <v>1395</v>
      </c>
      <c r="G109" s="293"/>
      <c r="H109" s="293" t="s">
        <v>1435</v>
      </c>
      <c r="I109" s="293" t="s">
        <v>1405</v>
      </c>
      <c r="J109" s="293"/>
      <c r="K109" s="307"/>
    </row>
    <row r="110" s="1" customFormat="1" ht="15" customHeight="1">
      <c r="B110" s="318"/>
      <c r="C110" s="293" t="s">
        <v>1414</v>
      </c>
      <c r="D110" s="293"/>
      <c r="E110" s="293"/>
      <c r="F110" s="316" t="s">
        <v>1401</v>
      </c>
      <c r="G110" s="293"/>
      <c r="H110" s="293" t="s">
        <v>1435</v>
      </c>
      <c r="I110" s="293" t="s">
        <v>1397</v>
      </c>
      <c r="J110" s="293">
        <v>50</v>
      </c>
      <c r="K110" s="307"/>
    </row>
    <row r="111" s="1" customFormat="1" ht="15" customHeight="1">
      <c r="B111" s="318"/>
      <c r="C111" s="293" t="s">
        <v>1422</v>
      </c>
      <c r="D111" s="293"/>
      <c r="E111" s="293"/>
      <c r="F111" s="316" t="s">
        <v>1401</v>
      </c>
      <c r="G111" s="293"/>
      <c r="H111" s="293" t="s">
        <v>1435</v>
      </c>
      <c r="I111" s="293" t="s">
        <v>1397</v>
      </c>
      <c r="J111" s="293">
        <v>50</v>
      </c>
      <c r="K111" s="307"/>
    </row>
    <row r="112" s="1" customFormat="1" ht="15" customHeight="1">
      <c r="B112" s="318"/>
      <c r="C112" s="293" t="s">
        <v>1420</v>
      </c>
      <c r="D112" s="293"/>
      <c r="E112" s="293"/>
      <c r="F112" s="316" t="s">
        <v>1401</v>
      </c>
      <c r="G112" s="293"/>
      <c r="H112" s="293" t="s">
        <v>1435</v>
      </c>
      <c r="I112" s="293" t="s">
        <v>1397</v>
      </c>
      <c r="J112" s="293">
        <v>50</v>
      </c>
      <c r="K112" s="307"/>
    </row>
    <row r="113" s="1" customFormat="1" ht="15" customHeight="1">
      <c r="B113" s="318"/>
      <c r="C113" s="293" t="s">
        <v>54</v>
      </c>
      <c r="D113" s="293"/>
      <c r="E113" s="293"/>
      <c r="F113" s="316" t="s">
        <v>1395</v>
      </c>
      <c r="G113" s="293"/>
      <c r="H113" s="293" t="s">
        <v>1436</v>
      </c>
      <c r="I113" s="293" t="s">
        <v>1397</v>
      </c>
      <c r="J113" s="293">
        <v>20</v>
      </c>
      <c r="K113" s="307"/>
    </row>
    <row r="114" s="1" customFormat="1" ht="15" customHeight="1">
      <c r="B114" s="318"/>
      <c r="C114" s="293" t="s">
        <v>1437</v>
      </c>
      <c r="D114" s="293"/>
      <c r="E114" s="293"/>
      <c r="F114" s="316" t="s">
        <v>1395</v>
      </c>
      <c r="G114" s="293"/>
      <c r="H114" s="293" t="s">
        <v>1438</v>
      </c>
      <c r="I114" s="293" t="s">
        <v>1397</v>
      </c>
      <c r="J114" s="293">
        <v>120</v>
      </c>
      <c r="K114" s="307"/>
    </row>
    <row r="115" s="1" customFormat="1" ht="15" customHeight="1">
      <c r="B115" s="318"/>
      <c r="C115" s="293" t="s">
        <v>39</v>
      </c>
      <c r="D115" s="293"/>
      <c r="E115" s="293"/>
      <c r="F115" s="316" t="s">
        <v>1395</v>
      </c>
      <c r="G115" s="293"/>
      <c r="H115" s="293" t="s">
        <v>1439</v>
      </c>
      <c r="I115" s="293" t="s">
        <v>1430</v>
      </c>
      <c r="J115" s="293"/>
      <c r="K115" s="307"/>
    </row>
    <row r="116" s="1" customFormat="1" ht="15" customHeight="1">
      <c r="B116" s="318"/>
      <c r="C116" s="293" t="s">
        <v>49</v>
      </c>
      <c r="D116" s="293"/>
      <c r="E116" s="293"/>
      <c r="F116" s="316" t="s">
        <v>1395</v>
      </c>
      <c r="G116" s="293"/>
      <c r="H116" s="293" t="s">
        <v>1440</v>
      </c>
      <c r="I116" s="293" t="s">
        <v>1430</v>
      </c>
      <c r="J116" s="293"/>
      <c r="K116" s="307"/>
    </row>
    <row r="117" s="1" customFormat="1" ht="15" customHeight="1">
      <c r="B117" s="318"/>
      <c r="C117" s="293" t="s">
        <v>58</v>
      </c>
      <c r="D117" s="293"/>
      <c r="E117" s="293"/>
      <c r="F117" s="316" t="s">
        <v>1395</v>
      </c>
      <c r="G117" s="293"/>
      <c r="H117" s="293" t="s">
        <v>1441</v>
      </c>
      <c r="I117" s="293" t="s">
        <v>1442</v>
      </c>
      <c r="J117" s="293"/>
      <c r="K117" s="307"/>
    </row>
    <row r="118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="1" customFormat="1" ht="18.75" customHeight="1">
      <c r="B119" s="328"/>
      <c r="C119" s="329"/>
      <c r="D119" s="329"/>
      <c r="E119" s="329"/>
      <c r="F119" s="330"/>
      <c r="G119" s="329"/>
      <c r="H119" s="329"/>
      <c r="I119" s="329"/>
      <c r="J119" s="329"/>
      <c r="K119" s="328"/>
    </row>
    <row r="120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4" t="s">
        <v>1443</v>
      </c>
      <c r="D122" s="284"/>
      <c r="E122" s="284"/>
      <c r="F122" s="284"/>
      <c r="G122" s="284"/>
      <c r="H122" s="284"/>
      <c r="I122" s="284"/>
      <c r="J122" s="284"/>
      <c r="K122" s="335"/>
    </row>
    <row r="123" s="1" customFormat="1" ht="17.25" customHeight="1">
      <c r="B123" s="336"/>
      <c r="C123" s="308" t="s">
        <v>1389</v>
      </c>
      <c r="D123" s="308"/>
      <c r="E123" s="308"/>
      <c r="F123" s="308" t="s">
        <v>1390</v>
      </c>
      <c r="G123" s="309"/>
      <c r="H123" s="308" t="s">
        <v>55</v>
      </c>
      <c r="I123" s="308" t="s">
        <v>58</v>
      </c>
      <c r="J123" s="308" t="s">
        <v>1391</v>
      </c>
      <c r="K123" s="337"/>
    </row>
    <row r="124" s="1" customFormat="1" ht="17.25" customHeight="1">
      <c r="B124" s="336"/>
      <c r="C124" s="310" t="s">
        <v>1392</v>
      </c>
      <c r="D124" s="310"/>
      <c r="E124" s="310"/>
      <c r="F124" s="311" t="s">
        <v>1393</v>
      </c>
      <c r="G124" s="312"/>
      <c r="H124" s="310"/>
      <c r="I124" s="310"/>
      <c r="J124" s="310" t="s">
        <v>1394</v>
      </c>
      <c r="K124" s="337"/>
    </row>
    <row r="125" s="1" customFormat="1" ht="5.25" customHeight="1">
      <c r="B125" s="338"/>
      <c r="C125" s="313"/>
      <c r="D125" s="313"/>
      <c r="E125" s="313"/>
      <c r="F125" s="313"/>
      <c r="G125" s="339"/>
      <c r="H125" s="313"/>
      <c r="I125" s="313"/>
      <c r="J125" s="313"/>
      <c r="K125" s="340"/>
    </row>
    <row r="126" s="1" customFormat="1" ht="15" customHeight="1">
      <c r="B126" s="338"/>
      <c r="C126" s="293" t="s">
        <v>1398</v>
      </c>
      <c r="D126" s="315"/>
      <c r="E126" s="315"/>
      <c r="F126" s="316" t="s">
        <v>1395</v>
      </c>
      <c r="G126" s="293"/>
      <c r="H126" s="293" t="s">
        <v>1435</v>
      </c>
      <c r="I126" s="293" t="s">
        <v>1397</v>
      </c>
      <c r="J126" s="293">
        <v>120</v>
      </c>
      <c r="K126" s="341"/>
    </row>
    <row r="127" s="1" customFormat="1" ht="15" customHeight="1">
      <c r="B127" s="338"/>
      <c r="C127" s="293" t="s">
        <v>1444</v>
      </c>
      <c r="D127" s="293"/>
      <c r="E127" s="293"/>
      <c r="F127" s="316" t="s">
        <v>1395</v>
      </c>
      <c r="G127" s="293"/>
      <c r="H127" s="293" t="s">
        <v>1445</v>
      </c>
      <c r="I127" s="293" t="s">
        <v>1397</v>
      </c>
      <c r="J127" s="293" t="s">
        <v>1446</v>
      </c>
      <c r="K127" s="341"/>
    </row>
    <row r="128" s="1" customFormat="1" ht="15" customHeight="1">
      <c r="B128" s="338"/>
      <c r="C128" s="293" t="s">
        <v>1343</v>
      </c>
      <c r="D128" s="293"/>
      <c r="E128" s="293"/>
      <c r="F128" s="316" t="s">
        <v>1395</v>
      </c>
      <c r="G128" s="293"/>
      <c r="H128" s="293" t="s">
        <v>1447</v>
      </c>
      <c r="I128" s="293" t="s">
        <v>1397</v>
      </c>
      <c r="J128" s="293" t="s">
        <v>1446</v>
      </c>
      <c r="K128" s="341"/>
    </row>
    <row r="129" s="1" customFormat="1" ht="15" customHeight="1">
      <c r="B129" s="338"/>
      <c r="C129" s="293" t="s">
        <v>1406</v>
      </c>
      <c r="D129" s="293"/>
      <c r="E129" s="293"/>
      <c r="F129" s="316" t="s">
        <v>1401</v>
      </c>
      <c r="G129" s="293"/>
      <c r="H129" s="293" t="s">
        <v>1407</v>
      </c>
      <c r="I129" s="293" t="s">
        <v>1397</v>
      </c>
      <c r="J129" s="293">
        <v>15</v>
      </c>
      <c r="K129" s="341"/>
    </row>
    <row r="130" s="1" customFormat="1" ht="15" customHeight="1">
      <c r="B130" s="338"/>
      <c r="C130" s="319" t="s">
        <v>1408</v>
      </c>
      <c r="D130" s="319"/>
      <c r="E130" s="319"/>
      <c r="F130" s="320" t="s">
        <v>1401</v>
      </c>
      <c r="G130" s="319"/>
      <c r="H130" s="319" t="s">
        <v>1409</v>
      </c>
      <c r="I130" s="319" t="s">
        <v>1397</v>
      </c>
      <c r="J130" s="319">
        <v>15</v>
      </c>
      <c r="K130" s="341"/>
    </row>
    <row r="131" s="1" customFormat="1" ht="15" customHeight="1">
      <c r="B131" s="338"/>
      <c r="C131" s="319" t="s">
        <v>1410</v>
      </c>
      <c r="D131" s="319"/>
      <c r="E131" s="319"/>
      <c r="F131" s="320" t="s">
        <v>1401</v>
      </c>
      <c r="G131" s="319"/>
      <c r="H131" s="319" t="s">
        <v>1411</v>
      </c>
      <c r="I131" s="319" t="s">
        <v>1397</v>
      </c>
      <c r="J131" s="319">
        <v>20</v>
      </c>
      <c r="K131" s="341"/>
    </row>
    <row r="132" s="1" customFormat="1" ht="15" customHeight="1">
      <c r="B132" s="338"/>
      <c r="C132" s="319" t="s">
        <v>1412</v>
      </c>
      <c r="D132" s="319"/>
      <c r="E132" s="319"/>
      <c r="F132" s="320" t="s">
        <v>1401</v>
      </c>
      <c r="G132" s="319"/>
      <c r="H132" s="319" t="s">
        <v>1413</v>
      </c>
      <c r="I132" s="319" t="s">
        <v>1397</v>
      </c>
      <c r="J132" s="319">
        <v>20</v>
      </c>
      <c r="K132" s="341"/>
    </row>
    <row r="133" s="1" customFormat="1" ht="15" customHeight="1">
      <c r="B133" s="338"/>
      <c r="C133" s="293" t="s">
        <v>1400</v>
      </c>
      <c r="D133" s="293"/>
      <c r="E133" s="293"/>
      <c r="F133" s="316" t="s">
        <v>1401</v>
      </c>
      <c r="G133" s="293"/>
      <c r="H133" s="293" t="s">
        <v>1435</v>
      </c>
      <c r="I133" s="293" t="s">
        <v>1397</v>
      </c>
      <c r="J133" s="293">
        <v>50</v>
      </c>
      <c r="K133" s="341"/>
    </row>
    <row r="134" s="1" customFormat="1" ht="15" customHeight="1">
      <c r="B134" s="338"/>
      <c r="C134" s="293" t="s">
        <v>1414</v>
      </c>
      <c r="D134" s="293"/>
      <c r="E134" s="293"/>
      <c r="F134" s="316" t="s">
        <v>1401</v>
      </c>
      <c r="G134" s="293"/>
      <c r="H134" s="293" t="s">
        <v>1435</v>
      </c>
      <c r="I134" s="293" t="s">
        <v>1397</v>
      </c>
      <c r="J134" s="293">
        <v>50</v>
      </c>
      <c r="K134" s="341"/>
    </row>
    <row r="135" s="1" customFormat="1" ht="15" customHeight="1">
      <c r="B135" s="338"/>
      <c r="C135" s="293" t="s">
        <v>1420</v>
      </c>
      <c r="D135" s="293"/>
      <c r="E135" s="293"/>
      <c r="F135" s="316" t="s">
        <v>1401</v>
      </c>
      <c r="G135" s="293"/>
      <c r="H135" s="293" t="s">
        <v>1435</v>
      </c>
      <c r="I135" s="293" t="s">
        <v>1397</v>
      </c>
      <c r="J135" s="293">
        <v>50</v>
      </c>
      <c r="K135" s="341"/>
    </row>
    <row r="136" s="1" customFormat="1" ht="15" customHeight="1">
      <c r="B136" s="338"/>
      <c r="C136" s="293" t="s">
        <v>1422</v>
      </c>
      <c r="D136" s="293"/>
      <c r="E136" s="293"/>
      <c r="F136" s="316" t="s">
        <v>1401</v>
      </c>
      <c r="G136" s="293"/>
      <c r="H136" s="293" t="s">
        <v>1435</v>
      </c>
      <c r="I136" s="293" t="s">
        <v>1397</v>
      </c>
      <c r="J136" s="293">
        <v>50</v>
      </c>
      <c r="K136" s="341"/>
    </row>
    <row r="137" s="1" customFormat="1" ht="15" customHeight="1">
      <c r="B137" s="338"/>
      <c r="C137" s="293" t="s">
        <v>1423</v>
      </c>
      <c r="D137" s="293"/>
      <c r="E137" s="293"/>
      <c r="F137" s="316" t="s">
        <v>1401</v>
      </c>
      <c r="G137" s="293"/>
      <c r="H137" s="293" t="s">
        <v>1448</v>
      </c>
      <c r="I137" s="293" t="s">
        <v>1397</v>
      </c>
      <c r="J137" s="293">
        <v>255</v>
      </c>
      <c r="K137" s="341"/>
    </row>
    <row r="138" s="1" customFormat="1" ht="15" customHeight="1">
      <c r="B138" s="338"/>
      <c r="C138" s="293" t="s">
        <v>1425</v>
      </c>
      <c r="D138" s="293"/>
      <c r="E138" s="293"/>
      <c r="F138" s="316" t="s">
        <v>1395</v>
      </c>
      <c r="G138" s="293"/>
      <c r="H138" s="293" t="s">
        <v>1449</v>
      </c>
      <c r="I138" s="293" t="s">
        <v>1427</v>
      </c>
      <c r="J138" s="293"/>
      <c r="K138" s="341"/>
    </row>
    <row r="139" s="1" customFormat="1" ht="15" customHeight="1">
      <c r="B139" s="338"/>
      <c r="C139" s="293" t="s">
        <v>1428</v>
      </c>
      <c r="D139" s="293"/>
      <c r="E139" s="293"/>
      <c r="F139" s="316" t="s">
        <v>1395</v>
      </c>
      <c r="G139" s="293"/>
      <c r="H139" s="293" t="s">
        <v>1450</v>
      </c>
      <c r="I139" s="293" t="s">
        <v>1430</v>
      </c>
      <c r="J139" s="293"/>
      <c r="K139" s="341"/>
    </row>
    <row r="140" s="1" customFormat="1" ht="15" customHeight="1">
      <c r="B140" s="338"/>
      <c r="C140" s="293" t="s">
        <v>1431</v>
      </c>
      <c r="D140" s="293"/>
      <c r="E140" s="293"/>
      <c r="F140" s="316" t="s">
        <v>1395</v>
      </c>
      <c r="G140" s="293"/>
      <c r="H140" s="293" t="s">
        <v>1431</v>
      </c>
      <c r="I140" s="293" t="s">
        <v>1430</v>
      </c>
      <c r="J140" s="293"/>
      <c r="K140" s="341"/>
    </row>
    <row r="141" s="1" customFormat="1" ht="15" customHeight="1">
      <c r="B141" s="338"/>
      <c r="C141" s="293" t="s">
        <v>39</v>
      </c>
      <c r="D141" s="293"/>
      <c r="E141" s="293"/>
      <c r="F141" s="316" t="s">
        <v>1395</v>
      </c>
      <c r="G141" s="293"/>
      <c r="H141" s="293" t="s">
        <v>1451</v>
      </c>
      <c r="I141" s="293" t="s">
        <v>1430</v>
      </c>
      <c r="J141" s="293"/>
      <c r="K141" s="341"/>
    </row>
    <row r="142" s="1" customFormat="1" ht="15" customHeight="1">
      <c r="B142" s="338"/>
      <c r="C142" s="293" t="s">
        <v>1452</v>
      </c>
      <c r="D142" s="293"/>
      <c r="E142" s="293"/>
      <c r="F142" s="316" t="s">
        <v>1395</v>
      </c>
      <c r="G142" s="293"/>
      <c r="H142" s="293" t="s">
        <v>1453</v>
      </c>
      <c r="I142" s="293" t="s">
        <v>1430</v>
      </c>
      <c r="J142" s="293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329"/>
      <c r="C144" s="329"/>
      <c r="D144" s="329"/>
      <c r="E144" s="329"/>
      <c r="F144" s="330"/>
      <c r="G144" s="329"/>
      <c r="H144" s="329"/>
      <c r="I144" s="329"/>
      <c r="J144" s="329"/>
      <c r="K144" s="329"/>
    </row>
    <row r="145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="1" customFormat="1" ht="45" customHeight="1">
      <c r="B147" s="305"/>
      <c r="C147" s="306" t="s">
        <v>1454</v>
      </c>
      <c r="D147" s="306"/>
      <c r="E147" s="306"/>
      <c r="F147" s="306"/>
      <c r="G147" s="306"/>
      <c r="H147" s="306"/>
      <c r="I147" s="306"/>
      <c r="J147" s="306"/>
      <c r="K147" s="307"/>
    </row>
    <row r="148" s="1" customFormat="1" ht="17.25" customHeight="1">
      <c r="B148" s="305"/>
      <c r="C148" s="308" t="s">
        <v>1389</v>
      </c>
      <c r="D148" s="308"/>
      <c r="E148" s="308"/>
      <c r="F148" s="308" t="s">
        <v>1390</v>
      </c>
      <c r="G148" s="309"/>
      <c r="H148" s="308" t="s">
        <v>55</v>
      </c>
      <c r="I148" s="308" t="s">
        <v>58</v>
      </c>
      <c r="J148" s="308" t="s">
        <v>1391</v>
      </c>
      <c r="K148" s="307"/>
    </row>
    <row r="149" s="1" customFormat="1" ht="17.25" customHeight="1">
      <c r="B149" s="305"/>
      <c r="C149" s="310" t="s">
        <v>1392</v>
      </c>
      <c r="D149" s="310"/>
      <c r="E149" s="310"/>
      <c r="F149" s="311" t="s">
        <v>1393</v>
      </c>
      <c r="G149" s="312"/>
      <c r="H149" s="310"/>
      <c r="I149" s="310"/>
      <c r="J149" s="310" t="s">
        <v>1394</v>
      </c>
      <c r="K149" s="307"/>
    </row>
    <row r="150" s="1" customFormat="1" ht="5.25" customHeight="1">
      <c r="B150" s="318"/>
      <c r="C150" s="313"/>
      <c r="D150" s="313"/>
      <c r="E150" s="313"/>
      <c r="F150" s="313"/>
      <c r="G150" s="314"/>
      <c r="H150" s="313"/>
      <c r="I150" s="313"/>
      <c r="J150" s="313"/>
      <c r="K150" s="341"/>
    </row>
    <row r="151" s="1" customFormat="1" ht="15" customHeight="1">
      <c r="B151" s="318"/>
      <c r="C151" s="345" t="s">
        <v>1398</v>
      </c>
      <c r="D151" s="293"/>
      <c r="E151" s="293"/>
      <c r="F151" s="346" t="s">
        <v>1395</v>
      </c>
      <c r="G151" s="293"/>
      <c r="H151" s="345" t="s">
        <v>1435</v>
      </c>
      <c r="I151" s="345" t="s">
        <v>1397</v>
      </c>
      <c r="J151" s="345">
        <v>120</v>
      </c>
      <c r="K151" s="341"/>
    </row>
    <row r="152" s="1" customFormat="1" ht="15" customHeight="1">
      <c r="B152" s="318"/>
      <c r="C152" s="345" t="s">
        <v>1444</v>
      </c>
      <c r="D152" s="293"/>
      <c r="E152" s="293"/>
      <c r="F152" s="346" t="s">
        <v>1395</v>
      </c>
      <c r="G152" s="293"/>
      <c r="H152" s="345" t="s">
        <v>1455</v>
      </c>
      <c r="I152" s="345" t="s">
        <v>1397</v>
      </c>
      <c r="J152" s="345" t="s">
        <v>1446</v>
      </c>
      <c r="K152" s="341"/>
    </row>
    <row r="153" s="1" customFormat="1" ht="15" customHeight="1">
      <c r="B153" s="318"/>
      <c r="C153" s="345" t="s">
        <v>1343</v>
      </c>
      <c r="D153" s="293"/>
      <c r="E153" s="293"/>
      <c r="F153" s="346" t="s">
        <v>1395</v>
      </c>
      <c r="G153" s="293"/>
      <c r="H153" s="345" t="s">
        <v>1456</v>
      </c>
      <c r="I153" s="345" t="s">
        <v>1397</v>
      </c>
      <c r="J153" s="345" t="s">
        <v>1446</v>
      </c>
      <c r="K153" s="341"/>
    </row>
    <row r="154" s="1" customFormat="1" ht="15" customHeight="1">
      <c r="B154" s="318"/>
      <c r="C154" s="345" t="s">
        <v>1400</v>
      </c>
      <c r="D154" s="293"/>
      <c r="E154" s="293"/>
      <c r="F154" s="346" t="s">
        <v>1401</v>
      </c>
      <c r="G154" s="293"/>
      <c r="H154" s="345" t="s">
        <v>1435</v>
      </c>
      <c r="I154" s="345" t="s">
        <v>1397</v>
      </c>
      <c r="J154" s="345">
        <v>50</v>
      </c>
      <c r="K154" s="341"/>
    </row>
    <row r="155" s="1" customFormat="1" ht="15" customHeight="1">
      <c r="B155" s="318"/>
      <c r="C155" s="345" t="s">
        <v>1403</v>
      </c>
      <c r="D155" s="293"/>
      <c r="E155" s="293"/>
      <c r="F155" s="346" t="s">
        <v>1395</v>
      </c>
      <c r="G155" s="293"/>
      <c r="H155" s="345" t="s">
        <v>1435</v>
      </c>
      <c r="I155" s="345" t="s">
        <v>1405</v>
      </c>
      <c r="J155" s="345"/>
      <c r="K155" s="341"/>
    </row>
    <row r="156" s="1" customFormat="1" ht="15" customHeight="1">
      <c r="B156" s="318"/>
      <c r="C156" s="345" t="s">
        <v>1414</v>
      </c>
      <c r="D156" s="293"/>
      <c r="E156" s="293"/>
      <c r="F156" s="346" t="s">
        <v>1401</v>
      </c>
      <c r="G156" s="293"/>
      <c r="H156" s="345" t="s">
        <v>1435</v>
      </c>
      <c r="I156" s="345" t="s">
        <v>1397</v>
      </c>
      <c r="J156" s="345">
        <v>50</v>
      </c>
      <c r="K156" s="341"/>
    </row>
    <row r="157" s="1" customFormat="1" ht="15" customHeight="1">
      <c r="B157" s="318"/>
      <c r="C157" s="345" t="s">
        <v>1422</v>
      </c>
      <c r="D157" s="293"/>
      <c r="E157" s="293"/>
      <c r="F157" s="346" t="s">
        <v>1401</v>
      </c>
      <c r="G157" s="293"/>
      <c r="H157" s="345" t="s">
        <v>1435</v>
      </c>
      <c r="I157" s="345" t="s">
        <v>1397</v>
      </c>
      <c r="J157" s="345">
        <v>50</v>
      </c>
      <c r="K157" s="341"/>
    </row>
    <row r="158" s="1" customFormat="1" ht="15" customHeight="1">
      <c r="B158" s="318"/>
      <c r="C158" s="345" t="s">
        <v>1420</v>
      </c>
      <c r="D158" s="293"/>
      <c r="E158" s="293"/>
      <c r="F158" s="346" t="s">
        <v>1401</v>
      </c>
      <c r="G158" s="293"/>
      <c r="H158" s="345" t="s">
        <v>1435</v>
      </c>
      <c r="I158" s="345" t="s">
        <v>1397</v>
      </c>
      <c r="J158" s="345">
        <v>50</v>
      </c>
      <c r="K158" s="341"/>
    </row>
    <row r="159" s="1" customFormat="1" ht="15" customHeight="1">
      <c r="B159" s="318"/>
      <c r="C159" s="345" t="s">
        <v>115</v>
      </c>
      <c r="D159" s="293"/>
      <c r="E159" s="293"/>
      <c r="F159" s="346" t="s">
        <v>1395</v>
      </c>
      <c r="G159" s="293"/>
      <c r="H159" s="345" t="s">
        <v>1457</v>
      </c>
      <c r="I159" s="345" t="s">
        <v>1397</v>
      </c>
      <c r="J159" s="345" t="s">
        <v>1458</v>
      </c>
      <c r="K159" s="341"/>
    </row>
    <row r="160" s="1" customFormat="1" ht="15" customHeight="1">
      <c r="B160" s="318"/>
      <c r="C160" s="345" t="s">
        <v>1459</v>
      </c>
      <c r="D160" s="293"/>
      <c r="E160" s="293"/>
      <c r="F160" s="346" t="s">
        <v>1395</v>
      </c>
      <c r="G160" s="293"/>
      <c r="H160" s="345" t="s">
        <v>1460</v>
      </c>
      <c r="I160" s="345" t="s">
        <v>1430</v>
      </c>
      <c r="J160" s="345"/>
      <c r="K160" s="341"/>
    </row>
    <row r="161" s="1" customFormat="1" ht="15" customHeight="1">
      <c r="B161" s="347"/>
      <c r="C161" s="327"/>
      <c r="D161" s="327"/>
      <c r="E161" s="327"/>
      <c r="F161" s="327"/>
      <c r="G161" s="327"/>
      <c r="H161" s="327"/>
      <c r="I161" s="327"/>
      <c r="J161" s="327"/>
      <c r="K161" s="348"/>
    </row>
    <row r="162" s="1" customFormat="1" ht="18.75" customHeight="1">
      <c r="B162" s="329"/>
      <c r="C162" s="339"/>
      <c r="D162" s="339"/>
      <c r="E162" s="339"/>
      <c r="F162" s="349"/>
      <c r="G162" s="339"/>
      <c r="H162" s="339"/>
      <c r="I162" s="339"/>
      <c r="J162" s="339"/>
      <c r="K162" s="329"/>
    </row>
    <row r="163" s="1" customFormat="1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="1" customFormat="1" ht="45" customHeight="1">
      <c r="B165" s="283"/>
      <c r="C165" s="284" t="s">
        <v>1461</v>
      </c>
      <c r="D165" s="284"/>
      <c r="E165" s="284"/>
      <c r="F165" s="284"/>
      <c r="G165" s="284"/>
      <c r="H165" s="284"/>
      <c r="I165" s="284"/>
      <c r="J165" s="284"/>
      <c r="K165" s="285"/>
    </row>
    <row r="166" s="1" customFormat="1" ht="17.25" customHeight="1">
      <c r="B166" s="283"/>
      <c r="C166" s="308" t="s">
        <v>1389</v>
      </c>
      <c r="D166" s="308"/>
      <c r="E166" s="308"/>
      <c r="F166" s="308" t="s">
        <v>1390</v>
      </c>
      <c r="G166" s="350"/>
      <c r="H166" s="351" t="s">
        <v>55</v>
      </c>
      <c r="I166" s="351" t="s">
        <v>58</v>
      </c>
      <c r="J166" s="308" t="s">
        <v>1391</v>
      </c>
      <c r="K166" s="285"/>
    </row>
    <row r="167" s="1" customFormat="1" ht="17.25" customHeight="1">
      <c r="B167" s="286"/>
      <c r="C167" s="310" t="s">
        <v>1392</v>
      </c>
      <c r="D167" s="310"/>
      <c r="E167" s="310"/>
      <c r="F167" s="311" t="s">
        <v>1393</v>
      </c>
      <c r="G167" s="352"/>
      <c r="H167" s="353"/>
      <c r="I167" s="353"/>
      <c r="J167" s="310" t="s">
        <v>1394</v>
      </c>
      <c r="K167" s="288"/>
    </row>
    <row r="168" s="1" customFormat="1" ht="5.25" customHeight="1">
      <c r="B168" s="318"/>
      <c r="C168" s="313"/>
      <c r="D168" s="313"/>
      <c r="E168" s="313"/>
      <c r="F168" s="313"/>
      <c r="G168" s="314"/>
      <c r="H168" s="313"/>
      <c r="I168" s="313"/>
      <c r="J168" s="313"/>
      <c r="K168" s="341"/>
    </row>
    <row r="169" s="1" customFormat="1" ht="15" customHeight="1">
      <c r="B169" s="318"/>
      <c r="C169" s="293" t="s">
        <v>1398</v>
      </c>
      <c r="D169" s="293"/>
      <c r="E169" s="293"/>
      <c r="F169" s="316" t="s">
        <v>1395</v>
      </c>
      <c r="G169" s="293"/>
      <c r="H169" s="293" t="s">
        <v>1435</v>
      </c>
      <c r="I169" s="293" t="s">
        <v>1397</v>
      </c>
      <c r="J169" s="293">
        <v>120</v>
      </c>
      <c r="K169" s="341"/>
    </row>
    <row r="170" s="1" customFormat="1" ht="15" customHeight="1">
      <c r="B170" s="318"/>
      <c r="C170" s="293" t="s">
        <v>1444</v>
      </c>
      <c r="D170" s="293"/>
      <c r="E170" s="293"/>
      <c r="F170" s="316" t="s">
        <v>1395</v>
      </c>
      <c r="G170" s="293"/>
      <c r="H170" s="293" t="s">
        <v>1445</v>
      </c>
      <c r="I170" s="293" t="s">
        <v>1397</v>
      </c>
      <c r="J170" s="293" t="s">
        <v>1446</v>
      </c>
      <c r="K170" s="341"/>
    </row>
    <row r="171" s="1" customFormat="1" ht="15" customHeight="1">
      <c r="B171" s="318"/>
      <c r="C171" s="293" t="s">
        <v>1343</v>
      </c>
      <c r="D171" s="293"/>
      <c r="E171" s="293"/>
      <c r="F171" s="316" t="s">
        <v>1395</v>
      </c>
      <c r="G171" s="293"/>
      <c r="H171" s="293" t="s">
        <v>1462</v>
      </c>
      <c r="I171" s="293" t="s">
        <v>1397</v>
      </c>
      <c r="J171" s="293" t="s">
        <v>1446</v>
      </c>
      <c r="K171" s="341"/>
    </row>
    <row r="172" s="1" customFormat="1" ht="15" customHeight="1">
      <c r="B172" s="318"/>
      <c r="C172" s="293" t="s">
        <v>1400</v>
      </c>
      <c r="D172" s="293"/>
      <c r="E172" s="293"/>
      <c r="F172" s="316" t="s">
        <v>1401</v>
      </c>
      <c r="G172" s="293"/>
      <c r="H172" s="293" t="s">
        <v>1462</v>
      </c>
      <c r="I172" s="293" t="s">
        <v>1397</v>
      </c>
      <c r="J172" s="293">
        <v>50</v>
      </c>
      <c r="K172" s="341"/>
    </row>
    <row r="173" s="1" customFormat="1" ht="15" customHeight="1">
      <c r="B173" s="318"/>
      <c r="C173" s="293" t="s">
        <v>1403</v>
      </c>
      <c r="D173" s="293"/>
      <c r="E173" s="293"/>
      <c r="F173" s="316" t="s">
        <v>1395</v>
      </c>
      <c r="G173" s="293"/>
      <c r="H173" s="293" t="s">
        <v>1462</v>
      </c>
      <c r="I173" s="293" t="s">
        <v>1405</v>
      </c>
      <c r="J173" s="293"/>
      <c r="K173" s="341"/>
    </row>
    <row r="174" s="1" customFormat="1" ht="15" customHeight="1">
      <c r="B174" s="318"/>
      <c r="C174" s="293" t="s">
        <v>1414</v>
      </c>
      <c r="D174" s="293"/>
      <c r="E174" s="293"/>
      <c r="F174" s="316" t="s">
        <v>1401</v>
      </c>
      <c r="G174" s="293"/>
      <c r="H174" s="293" t="s">
        <v>1462</v>
      </c>
      <c r="I174" s="293" t="s">
        <v>1397</v>
      </c>
      <c r="J174" s="293">
        <v>50</v>
      </c>
      <c r="K174" s="341"/>
    </row>
    <row r="175" s="1" customFormat="1" ht="15" customHeight="1">
      <c r="B175" s="318"/>
      <c r="C175" s="293" t="s">
        <v>1422</v>
      </c>
      <c r="D175" s="293"/>
      <c r="E175" s="293"/>
      <c r="F175" s="316" t="s">
        <v>1401</v>
      </c>
      <c r="G175" s="293"/>
      <c r="H175" s="293" t="s">
        <v>1462</v>
      </c>
      <c r="I175" s="293" t="s">
        <v>1397</v>
      </c>
      <c r="J175" s="293">
        <v>50</v>
      </c>
      <c r="K175" s="341"/>
    </row>
    <row r="176" s="1" customFormat="1" ht="15" customHeight="1">
      <c r="B176" s="318"/>
      <c r="C176" s="293" t="s">
        <v>1420</v>
      </c>
      <c r="D176" s="293"/>
      <c r="E176" s="293"/>
      <c r="F176" s="316" t="s">
        <v>1401</v>
      </c>
      <c r="G176" s="293"/>
      <c r="H176" s="293" t="s">
        <v>1462</v>
      </c>
      <c r="I176" s="293" t="s">
        <v>1397</v>
      </c>
      <c r="J176" s="293">
        <v>50</v>
      </c>
      <c r="K176" s="341"/>
    </row>
    <row r="177" s="1" customFormat="1" ht="15" customHeight="1">
      <c r="B177" s="318"/>
      <c r="C177" s="293" t="s">
        <v>121</v>
      </c>
      <c r="D177" s="293"/>
      <c r="E177" s="293"/>
      <c r="F177" s="316" t="s">
        <v>1395</v>
      </c>
      <c r="G177" s="293"/>
      <c r="H177" s="293" t="s">
        <v>1463</v>
      </c>
      <c r="I177" s="293" t="s">
        <v>1464</v>
      </c>
      <c r="J177" s="293"/>
      <c r="K177" s="341"/>
    </row>
    <row r="178" s="1" customFormat="1" ht="15" customHeight="1">
      <c r="B178" s="318"/>
      <c r="C178" s="293" t="s">
        <v>58</v>
      </c>
      <c r="D178" s="293"/>
      <c r="E178" s="293"/>
      <c r="F178" s="316" t="s">
        <v>1395</v>
      </c>
      <c r="G178" s="293"/>
      <c r="H178" s="293" t="s">
        <v>1465</v>
      </c>
      <c r="I178" s="293" t="s">
        <v>1466</v>
      </c>
      <c r="J178" s="293">
        <v>1</v>
      </c>
      <c r="K178" s="341"/>
    </row>
    <row r="179" s="1" customFormat="1" ht="15" customHeight="1">
      <c r="B179" s="318"/>
      <c r="C179" s="293" t="s">
        <v>54</v>
      </c>
      <c r="D179" s="293"/>
      <c r="E179" s="293"/>
      <c r="F179" s="316" t="s">
        <v>1395</v>
      </c>
      <c r="G179" s="293"/>
      <c r="H179" s="293" t="s">
        <v>1467</v>
      </c>
      <c r="I179" s="293" t="s">
        <v>1397</v>
      </c>
      <c r="J179" s="293">
        <v>20</v>
      </c>
      <c r="K179" s="341"/>
    </row>
    <row r="180" s="1" customFormat="1" ht="15" customHeight="1">
      <c r="B180" s="318"/>
      <c r="C180" s="293" t="s">
        <v>55</v>
      </c>
      <c r="D180" s="293"/>
      <c r="E180" s="293"/>
      <c r="F180" s="316" t="s">
        <v>1395</v>
      </c>
      <c r="G180" s="293"/>
      <c r="H180" s="293" t="s">
        <v>1468</v>
      </c>
      <c r="I180" s="293" t="s">
        <v>1397</v>
      </c>
      <c r="J180" s="293">
        <v>255</v>
      </c>
      <c r="K180" s="341"/>
    </row>
    <row r="181" s="1" customFormat="1" ht="15" customHeight="1">
      <c r="B181" s="318"/>
      <c r="C181" s="293" t="s">
        <v>122</v>
      </c>
      <c r="D181" s="293"/>
      <c r="E181" s="293"/>
      <c r="F181" s="316" t="s">
        <v>1395</v>
      </c>
      <c r="G181" s="293"/>
      <c r="H181" s="293" t="s">
        <v>1359</v>
      </c>
      <c r="I181" s="293" t="s">
        <v>1397</v>
      </c>
      <c r="J181" s="293">
        <v>10</v>
      </c>
      <c r="K181" s="341"/>
    </row>
    <row r="182" s="1" customFormat="1" ht="15" customHeight="1">
      <c r="B182" s="318"/>
      <c r="C182" s="293" t="s">
        <v>123</v>
      </c>
      <c r="D182" s="293"/>
      <c r="E182" s="293"/>
      <c r="F182" s="316" t="s">
        <v>1395</v>
      </c>
      <c r="G182" s="293"/>
      <c r="H182" s="293" t="s">
        <v>1469</v>
      </c>
      <c r="I182" s="293" t="s">
        <v>1430</v>
      </c>
      <c r="J182" s="293"/>
      <c r="K182" s="341"/>
    </row>
    <row r="183" s="1" customFormat="1" ht="15" customHeight="1">
      <c r="B183" s="318"/>
      <c r="C183" s="293" t="s">
        <v>1470</v>
      </c>
      <c r="D183" s="293"/>
      <c r="E183" s="293"/>
      <c r="F183" s="316" t="s">
        <v>1395</v>
      </c>
      <c r="G183" s="293"/>
      <c r="H183" s="293" t="s">
        <v>1471</v>
      </c>
      <c r="I183" s="293" t="s">
        <v>1430</v>
      </c>
      <c r="J183" s="293"/>
      <c r="K183" s="341"/>
    </row>
    <row r="184" s="1" customFormat="1" ht="15" customHeight="1">
      <c r="B184" s="318"/>
      <c r="C184" s="293" t="s">
        <v>1459</v>
      </c>
      <c r="D184" s="293"/>
      <c r="E184" s="293"/>
      <c r="F184" s="316" t="s">
        <v>1395</v>
      </c>
      <c r="G184" s="293"/>
      <c r="H184" s="293" t="s">
        <v>1472</v>
      </c>
      <c r="I184" s="293" t="s">
        <v>1430</v>
      </c>
      <c r="J184" s="293"/>
      <c r="K184" s="341"/>
    </row>
    <row r="185" s="1" customFormat="1" ht="15" customHeight="1">
      <c r="B185" s="318"/>
      <c r="C185" s="293" t="s">
        <v>125</v>
      </c>
      <c r="D185" s="293"/>
      <c r="E185" s="293"/>
      <c r="F185" s="316" t="s">
        <v>1401</v>
      </c>
      <c r="G185" s="293"/>
      <c r="H185" s="293" t="s">
        <v>1473</v>
      </c>
      <c r="I185" s="293" t="s">
        <v>1397</v>
      </c>
      <c r="J185" s="293">
        <v>50</v>
      </c>
      <c r="K185" s="341"/>
    </row>
    <row r="186" s="1" customFormat="1" ht="15" customHeight="1">
      <c r="B186" s="318"/>
      <c r="C186" s="293" t="s">
        <v>1474</v>
      </c>
      <c r="D186" s="293"/>
      <c r="E186" s="293"/>
      <c r="F186" s="316" t="s">
        <v>1401</v>
      </c>
      <c r="G186" s="293"/>
      <c r="H186" s="293" t="s">
        <v>1475</v>
      </c>
      <c r="I186" s="293" t="s">
        <v>1476</v>
      </c>
      <c r="J186" s="293"/>
      <c r="K186" s="341"/>
    </row>
    <row r="187" s="1" customFormat="1" ht="15" customHeight="1">
      <c r="B187" s="318"/>
      <c r="C187" s="293" t="s">
        <v>1477</v>
      </c>
      <c r="D187" s="293"/>
      <c r="E187" s="293"/>
      <c r="F187" s="316" t="s">
        <v>1401</v>
      </c>
      <c r="G187" s="293"/>
      <c r="H187" s="293" t="s">
        <v>1478</v>
      </c>
      <c r="I187" s="293" t="s">
        <v>1476</v>
      </c>
      <c r="J187" s="293"/>
      <c r="K187" s="341"/>
    </row>
    <row r="188" s="1" customFormat="1" ht="15" customHeight="1">
      <c r="B188" s="318"/>
      <c r="C188" s="293" t="s">
        <v>1479</v>
      </c>
      <c r="D188" s="293"/>
      <c r="E188" s="293"/>
      <c r="F188" s="316" t="s">
        <v>1401</v>
      </c>
      <c r="G188" s="293"/>
      <c r="H188" s="293" t="s">
        <v>1480</v>
      </c>
      <c r="I188" s="293" t="s">
        <v>1476</v>
      </c>
      <c r="J188" s="293"/>
      <c r="K188" s="341"/>
    </row>
    <row r="189" s="1" customFormat="1" ht="15" customHeight="1">
      <c r="B189" s="318"/>
      <c r="C189" s="354" t="s">
        <v>1481</v>
      </c>
      <c r="D189" s="293"/>
      <c r="E189" s="293"/>
      <c r="F189" s="316" t="s">
        <v>1401</v>
      </c>
      <c r="G189" s="293"/>
      <c r="H189" s="293" t="s">
        <v>1482</v>
      </c>
      <c r="I189" s="293" t="s">
        <v>1483</v>
      </c>
      <c r="J189" s="355" t="s">
        <v>1484</v>
      </c>
      <c r="K189" s="341"/>
    </row>
    <row r="190" s="17" customFormat="1" ht="15" customHeight="1">
      <c r="B190" s="356"/>
      <c r="C190" s="357" t="s">
        <v>1485</v>
      </c>
      <c r="D190" s="358"/>
      <c r="E190" s="358"/>
      <c r="F190" s="359" t="s">
        <v>1401</v>
      </c>
      <c r="G190" s="358"/>
      <c r="H190" s="358" t="s">
        <v>1486</v>
      </c>
      <c r="I190" s="358" t="s">
        <v>1483</v>
      </c>
      <c r="J190" s="360" t="s">
        <v>1484</v>
      </c>
      <c r="K190" s="361"/>
    </row>
    <row r="191" s="1" customFormat="1" ht="15" customHeight="1">
      <c r="B191" s="318"/>
      <c r="C191" s="354" t="s">
        <v>43</v>
      </c>
      <c r="D191" s="293"/>
      <c r="E191" s="293"/>
      <c r="F191" s="316" t="s">
        <v>1395</v>
      </c>
      <c r="G191" s="293"/>
      <c r="H191" s="290" t="s">
        <v>1487</v>
      </c>
      <c r="I191" s="293" t="s">
        <v>1488</v>
      </c>
      <c r="J191" s="293"/>
      <c r="K191" s="341"/>
    </row>
    <row r="192" s="1" customFormat="1" ht="15" customHeight="1">
      <c r="B192" s="318"/>
      <c r="C192" s="354" t="s">
        <v>1489</v>
      </c>
      <c r="D192" s="293"/>
      <c r="E192" s="293"/>
      <c r="F192" s="316" t="s">
        <v>1395</v>
      </c>
      <c r="G192" s="293"/>
      <c r="H192" s="293" t="s">
        <v>1490</v>
      </c>
      <c r="I192" s="293" t="s">
        <v>1430</v>
      </c>
      <c r="J192" s="293"/>
      <c r="K192" s="341"/>
    </row>
    <row r="193" s="1" customFormat="1" ht="15" customHeight="1">
      <c r="B193" s="318"/>
      <c r="C193" s="354" t="s">
        <v>1491</v>
      </c>
      <c r="D193" s="293"/>
      <c r="E193" s="293"/>
      <c r="F193" s="316" t="s">
        <v>1395</v>
      </c>
      <c r="G193" s="293"/>
      <c r="H193" s="293" t="s">
        <v>1492</v>
      </c>
      <c r="I193" s="293" t="s">
        <v>1430</v>
      </c>
      <c r="J193" s="293"/>
      <c r="K193" s="341"/>
    </row>
    <row r="194" s="1" customFormat="1" ht="15" customHeight="1">
      <c r="B194" s="318"/>
      <c r="C194" s="354" t="s">
        <v>1493</v>
      </c>
      <c r="D194" s="293"/>
      <c r="E194" s="293"/>
      <c r="F194" s="316" t="s">
        <v>1401</v>
      </c>
      <c r="G194" s="293"/>
      <c r="H194" s="293" t="s">
        <v>1494</v>
      </c>
      <c r="I194" s="293" t="s">
        <v>1430</v>
      </c>
      <c r="J194" s="293"/>
      <c r="K194" s="341"/>
    </row>
    <row r="195" s="1" customFormat="1" ht="15" customHeight="1">
      <c r="B195" s="347"/>
      <c r="C195" s="362"/>
      <c r="D195" s="327"/>
      <c r="E195" s="327"/>
      <c r="F195" s="327"/>
      <c r="G195" s="327"/>
      <c r="H195" s="327"/>
      <c r="I195" s="327"/>
      <c r="J195" s="327"/>
      <c r="K195" s="348"/>
    </row>
    <row r="196" s="1" customFormat="1" ht="18.75" customHeight="1">
      <c r="B196" s="329"/>
      <c r="C196" s="339"/>
      <c r="D196" s="339"/>
      <c r="E196" s="339"/>
      <c r="F196" s="349"/>
      <c r="G196" s="339"/>
      <c r="H196" s="339"/>
      <c r="I196" s="339"/>
      <c r="J196" s="339"/>
      <c r="K196" s="329"/>
    </row>
    <row r="197" s="1" customFormat="1" ht="18.75" customHeight="1">
      <c r="B197" s="329"/>
      <c r="C197" s="339"/>
      <c r="D197" s="339"/>
      <c r="E197" s="339"/>
      <c r="F197" s="349"/>
      <c r="G197" s="339"/>
      <c r="H197" s="339"/>
      <c r="I197" s="339"/>
      <c r="J197" s="339"/>
      <c r="K197" s="329"/>
    </row>
    <row r="198" s="1" customFormat="1" ht="18.75" customHeight="1">
      <c r="B198" s="301"/>
      <c r="C198" s="301"/>
      <c r="D198" s="301"/>
      <c r="E198" s="301"/>
      <c r="F198" s="301"/>
      <c r="G198" s="301"/>
      <c r="H198" s="301"/>
      <c r="I198" s="301"/>
      <c r="J198" s="301"/>
      <c r="K198" s="301"/>
    </row>
    <row r="199" s="1" customFormat="1" ht="13.5">
      <c r="B199" s="280"/>
      <c r="C199" s="281"/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1">
      <c r="B200" s="283"/>
      <c r="C200" s="284" t="s">
        <v>1495</v>
      </c>
      <c r="D200" s="284"/>
      <c r="E200" s="284"/>
      <c r="F200" s="284"/>
      <c r="G200" s="284"/>
      <c r="H200" s="284"/>
      <c r="I200" s="284"/>
      <c r="J200" s="284"/>
      <c r="K200" s="285"/>
    </row>
    <row r="201" s="1" customFormat="1" ht="25.5" customHeight="1">
      <c r="B201" s="283"/>
      <c r="C201" s="363" t="s">
        <v>1496</v>
      </c>
      <c r="D201" s="363"/>
      <c r="E201" s="363"/>
      <c r="F201" s="363" t="s">
        <v>1497</v>
      </c>
      <c r="G201" s="364"/>
      <c r="H201" s="363" t="s">
        <v>1498</v>
      </c>
      <c r="I201" s="363"/>
      <c r="J201" s="363"/>
      <c r="K201" s="285"/>
    </row>
    <row r="202" s="1" customFormat="1" ht="5.25" customHeight="1">
      <c r="B202" s="318"/>
      <c r="C202" s="313"/>
      <c r="D202" s="313"/>
      <c r="E202" s="313"/>
      <c r="F202" s="313"/>
      <c r="G202" s="339"/>
      <c r="H202" s="313"/>
      <c r="I202" s="313"/>
      <c r="J202" s="313"/>
      <c r="K202" s="341"/>
    </row>
    <row r="203" s="1" customFormat="1" ht="15" customHeight="1">
      <c r="B203" s="318"/>
      <c r="C203" s="293" t="s">
        <v>1488</v>
      </c>
      <c r="D203" s="293"/>
      <c r="E203" s="293"/>
      <c r="F203" s="316" t="s">
        <v>44</v>
      </c>
      <c r="G203" s="293"/>
      <c r="H203" s="293" t="s">
        <v>1499</v>
      </c>
      <c r="I203" s="293"/>
      <c r="J203" s="293"/>
      <c r="K203" s="341"/>
    </row>
    <row r="204" s="1" customFormat="1" ht="15" customHeight="1">
      <c r="B204" s="318"/>
      <c r="C204" s="293"/>
      <c r="D204" s="293"/>
      <c r="E204" s="293"/>
      <c r="F204" s="316" t="s">
        <v>45</v>
      </c>
      <c r="G204" s="293"/>
      <c r="H204" s="293" t="s">
        <v>1500</v>
      </c>
      <c r="I204" s="293"/>
      <c r="J204" s="293"/>
      <c r="K204" s="341"/>
    </row>
    <row r="205" s="1" customFormat="1" ht="15" customHeight="1">
      <c r="B205" s="318"/>
      <c r="C205" s="293"/>
      <c r="D205" s="293"/>
      <c r="E205" s="293"/>
      <c r="F205" s="316" t="s">
        <v>48</v>
      </c>
      <c r="G205" s="293"/>
      <c r="H205" s="293" t="s">
        <v>1501</v>
      </c>
      <c r="I205" s="293"/>
      <c r="J205" s="293"/>
      <c r="K205" s="341"/>
    </row>
    <row r="206" s="1" customFormat="1" ht="15" customHeight="1">
      <c r="B206" s="318"/>
      <c r="C206" s="293"/>
      <c r="D206" s="293"/>
      <c r="E206" s="293"/>
      <c r="F206" s="316" t="s">
        <v>46</v>
      </c>
      <c r="G206" s="293"/>
      <c r="H206" s="293" t="s">
        <v>1502</v>
      </c>
      <c r="I206" s="293"/>
      <c r="J206" s="293"/>
      <c r="K206" s="341"/>
    </row>
    <row r="207" s="1" customFormat="1" ht="15" customHeight="1">
      <c r="B207" s="318"/>
      <c r="C207" s="293"/>
      <c r="D207" s="293"/>
      <c r="E207" s="293"/>
      <c r="F207" s="316" t="s">
        <v>47</v>
      </c>
      <c r="G207" s="293"/>
      <c r="H207" s="293" t="s">
        <v>1503</v>
      </c>
      <c r="I207" s="293"/>
      <c r="J207" s="293"/>
      <c r="K207" s="341"/>
    </row>
    <row r="208" s="1" customFormat="1" ht="15" customHeight="1">
      <c r="B208" s="318"/>
      <c r="C208" s="293"/>
      <c r="D208" s="293"/>
      <c r="E208" s="293"/>
      <c r="F208" s="316"/>
      <c r="G208" s="293"/>
      <c r="H208" s="293"/>
      <c r="I208" s="293"/>
      <c r="J208" s="293"/>
      <c r="K208" s="341"/>
    </row>
    <row r="209" s="1" customFormat="1" ht="15" customHeight="1">
      <c r="B209" s="318"/>
      <c r="C209" s="293" t="s">
        <v>1442</v>
      </c>
      <c r="D209" s="293"/>
      <c r="E209" s="293"/>
      <c r="F209" s="316" t="s">
        <v>80</v>
      </c>
      <c r="G209" s="293"/>
      <c r="H209" s="293" t="s">
        <v>1504</v>
      </c>
      <c r="I209" s="293"/>
      <c r="J209" s="293"/>
      <c r="K209" s="341"/>
    </row>
    <row r="210" s="1" customFormat="1" ht="15" customHeight="1">
      <c r="B210" s="318"/>
      <c r="C210" s="293"/>
      <c r="D210" s="293"/>
      <c r="E210" s="293"/>
      <c r="F210" s="316" t="s">
        <v>1337</v>
      </c>
      <c r="G210" s="293"/>
      <c r="H210" s="293" t="s">
        <v>1338</v>
      </c>
      <c r="I210" s="293"/>
      <c r="J210" s="293"/>
      <c r="K210" s="341"/>
    </row>
    <row r="211" s="1" customFormat="1" ht="15" customHeight="1">
      <c r="B211" s="318"/>
      <c r="C211" s="293"/>
      <c r="D211" s="293"/>
      <c r="E211" s="293"/>
      <c r="F211" s="316" t="s">
        <v>1335</v>
      </c>
      <c r="G211" s="293"/>
      <c r="H211" s="293" t="s">
        <v>1505</v>
      </c>
      <c r="I211" s="293"/>
      <c r="J211" s="293"/>
      <c r="K211" s="341"/>
    </row>
    <row r="212" s="1" customFormat="1" ht="15" customHeight="1">
      <c r="B212" s="365"/>
      <c r="C212" s="293"/>
      <c r="D212" s="293"/>
      <c r="E212" s="293"/>
      <c r="F212" s="316" t="s">
        <v>1339</v>
      </c>
      <c r="G212" s="354"/>
      <c r="H212" s="345" t="s">
        <v>1340</v>
      </c>
      <c r="I212" s="345"/>
      <c r="J212" s="345"/>
      <c r="K212" s="366"/>
    </row>
    <row r="213" s="1" customFormat="1" ht="15" customHeight="1">
      <c r="B213" s="365"/>
      <c r="C213" s="293"/>
      <c r="D213" s="293"/>
      <c r="E213" s="293"/>
      <c r="F213" s="316" t="s">
        <v>1341</v>
      </c>
      <c r="G213" s="354"/>
      <c r="H213" s="345" t="s">
        <v>85</v>
      </c>
      <c r="I213" s="345"/>
      <c r="J213" s="345"/>
      <c r="K213" s="366"/>
    </row>
    <row r="214" s="1" customFormat="1" ht="15" customHeight="1">
      <c r="B214" s="365"/>
      <c r="C214" s="293"/>
      <c r="D214" s="293"/>
      <c r="E214" s="293"/>
      <c r="F214" s="316"/>
      <c r="G214" s="354"/>
      <c r="H214" s="345"/>
      <c r="I214" s="345"/>
      <c r="J214" s="345"/>
      <c r="K214" s="366"/>
    </row>
    <row r="215" s="1" customFormat="1" ht="15" customHeight="1">
      <c r="B215" s="365"/>
      <c r="C215" s="293" t="s">
        <v>1466</v>
      </c>
      <c r="D215" s="293"/>
      <c r="E215" s="293"/>
      <c r="F215" s="316">
        <v>1</v>
      </c>
      <c r="G215" s="354"/>
      <c r="H215" s="345" t="s">
        <v>1506</v>
      </c>
      <c r="I215" s="345"/>
      <c r="J215" s="345"/>
      <c r="K215" s="366"/>
    </row>
    <row r="216" s="1" customFormat="1" ht="15" customHeight="1">
      <c r="B216" s="365"/>
      <c r="C216" s="293"/>
      <c r="D216" s="293"/>
      <c r="E216" s="293"/>
      <c r="F216" s="316">
        <v>2</v>
      </c>
      <c r="G216" s="354"/>
      <c r="H216" s="345" t="s">
        <v>1507</v>
      </c>
      <c r="I216" s="345"/>
      <c r="J216" s="345"/>
      <c r="K216" s="366"/>
    </row>
    <row r="217" s="1" customFormat="1" ht="15" customHeight="1">
      <c r="B217" s="365"/>
      <c r="C217" s="293"/>
      <c r="D217" s="293"/>
      <c r="E217" s="293"/>
      <c r="F217" s="316">
        <v>3</v>
      </c>
      <c r="G217" s="354"/>
      <c r="H217" s="345" t="s">
        <v>1508</v>
      </c>
      <c r="I217" s="345"/>
      <c r="J217" s="345"/>
      <c r="K217" s="366"/>
    </row>
    <row r="218" s="1" customFormat="1" ht="15" customHeight="1">
      <c r="B218" s="365"/>
      <c r="C218" s="293"/>
      <c r="D218" s="293"/>
      <c r="E218" s="293"/>
      <c r="F218" s="316">
        <v>4</v>
      </c>
      <c r="G218" s="354"/>
      <c r="H218" s="345" t="s">
        <v>1509</v>
      </c>
      <c r="I218" s="345"/>
      <c r="J218" s="345"/>
      <c r="K218" s="366"/>
    </row>
    <row r="219" s="1" customFormat="1" ht="12.75" customHeight="1">
      <c r="B219" s="367"/>
      <c r="C219" s="368"/>
      <c r="D219" s="368"/>
      <c r="E219" s="368"/>
      <c r="F219" s="368"/>
      <c r="G219" s="368"/>
      <c r="H219" s="368"/>
      <c r="I219" s="368"/>
      <c r="J219" s="368"/>
      <c r="K219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Sportovní hala Sušice - Venkovní stavební objekty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ROUND((SUM(BE81:BE89)),  2)</f>
        <v>0</v>
      </c>
      <c r="G33" s="40"/>
      <c r="H33" s="40"/>
      <c r="I33" s="150">
        <v>0.20999999999999999</v>
      </c>
      <c r="J33" s="149">
        <f>ROUND(((SUM(BE81:BE89))*I33),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ROUND((SUM(BF81:BF89)),  2)</f>
        <v>0</v>
      </c>
      <c r="G34" s="40"/>
      <c r="H34" s="40"/>
      <c r="I34" s="150">
        <v>0.12</v>
      </c>
      <c r="J34" s="149">
        <f>ROUND(((SUM(BF81:BF89))*I34),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ROUND((SUM(BG81:BG89)),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ROUND((SUM(BH81:BH89)),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ROUND((SUM(BI81:BI89)),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Sportovní hala Sušice - Venkovní stavební objekty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9. 7. 2024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Sušice, nám. Svobody 138, 342 01 Sušice</v>
      </c>
      <c r="G54" s="42"/>
      <c r="H54" s="42"/>
      <c r="I54" s="34" t="s">
        <v>31</v>
      </c>
      <c r="J54" s="38" t="str">
        <f>E21</f>
        <v>APRIS s.r.o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120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Sportovní hala Sušice - Venkovní stavební objekty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112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VRN - Vedlejší rozpočtové náklady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9. 7. 2024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Město Sušice, nám. Svobody 138, 342 01 Sušice</v>
      </c>
      <c r="G77" s="42"/>
      <c r="H77" s="42"/>
      <c r="I77" s="34" t="s">
        <v>31</v>
      </c>
      <c r="J77" s="38" t="str">
        <f>E21</f>
        <v>APRIS s.r.o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36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121</v>
      </c>
      <c r="D80" s="182" t="s">
        <v>58</v>
      </c>
      <c r="E80" s="182" t="s">
        <v>54</v>
      </c>
      <c r="F80" s="182" t="s">
        <v>55</v>
      </c>
      <c r="G80" s="182" t="s">
        <v>122</v>
      </c>
      <c r="H80" s="182" t="s">
        <v>123</v>
      </c>
      <c r="I80" s="182" t="s">
        <v>124</v>
      </c>
      <c r="J80" s="182" t="s">
        <v>116</v>
      </c>
      <c r="K80" s="183" t="s">
        <v>125</v>
      </c>
      <c r="L80" s="184"/>
      <c r="M80" s="94" t="s">
        <v>19</v>
      </c>
      <c r="N80" s="95" t="s">
        <v>43</v>
      </c>
      <c r="O80" s="95" t="s">
        <v>126</v>
      </c>
      <c r="P80" s="95" t="s">
        <v>127</v>
      </c>
      <c r="Q80" s="95" t="s">
        <v>128</v>
      </c>
      <c r="R80" s="95" t="s">
        <v>129</v>
      </c>
      <c r="S80" s="95" t="s">
        <v>130</v>
      </c>
      <c r="T80" s="96" t="s">
        <v>131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132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72</v>
      </c>
      <c r="AU81" s="19" t="s">
        <v>117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72</v>
      </c>
      <c r="E82" s="193" t="s">
        <v>133</v>
      </c>
      <c r="F82" s="193" t="s">
        <v>133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81</v>
      </c>
      <c r="AT82" s="202" t="s">
        <v>72</v>
      </c>
      <c r="AU82" s="202" t="s">
        <v>73</v>
      </c>
      <c r="AY82" s="201" t="s">
        <v>134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72</v>
      </c>
      <c r="E83" s="204" t="s">
        <v>135</v>
      </c>
      <c r="F83" s="204" t="s">
        <v>136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SUM(P84:P89)</f>
        <v>0</v>
      </c>
      <c r="Q83" s="198"/>
      <c r="R83" s="199">
        <f>SUM(R84:R89)</f>
        <v>0</v>
      </c>
      <c r="S83" s="198"/>
      <c r="T83" s="200">
        <f>SUM(T84:T89)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81</v>
      </c>
      <c r="AT83" s="202" t="s">
        <v>72</v>
      </c>
      <c r="AU83" s="202" t="s">
        <v>81</v>
      </c>
      <c r="AY83" s="201" t="s">
        <v>134</v>
      </c>
      <c r="BK83" s="203">
        <f>SUM(BK84:BK89)</f>
        <v>0</v>
      </c>
    </row>
    <row r="84" s="2" customFormat="1" ht="16.5" customHeight="1">
      <c r="A84" s="40"/>
      <c r="B84" s="41"/>
      <c r="C84" s="206" t="s">
        <v>81</v>
      </c>
      <c r="D84" s="206" t="s">
        <v>137</v>
      </c>
      <c r="E84" s="207" t="s">
        <v>138</v>
      </c>
      <c r="F84" s="208" t="s">
        <v>139</v>
      </c>
      <c r="G84" s="209" t="s">
        <v>140</v>
      </c>
      <c r="H84" s="210">
        <v>1</v>
      </c>
      <c r="I84" s="211"/>
      <c r="J84" s="212">
        <f>ROUND(I84*H84,2)</f>
        <v>0</v>
      </c>
      <c r="K84" s="208" t="s">
        <v>141</v>
      </c>
      <c r="L84" s="46"/>
      <c r="M84" s="213" t="s">
        <v>19</v>
      </c>
      <c r="N84" s="214" t="s">
        <v>44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142</v>
      </c>
      <c r="AT84" s="217" t="s">
        <v>137</v>
      </c>
      <c r="AU84" s="217" t="s">
        <v>83</v>
      </c>
      <c r="AY84" s="19" t="s">
        <v>134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81</v>
      </c>
      <c r="BK84" s="218">
        <f>ROUND(I84*H84,2)</f>
        <v>0</v>
      </c>
      <c r="BL84" s="19" t="s">
        <v>142</v>
      </c>
      <c r="BM84" s="217" t="s">
        <v>83</v>
      </c>
    </row>
    <row r="85" s="2" customFormat="1">
      <c r="A85" s="40"/>
      <c r="B85" s="41"/>
      <c r="C85" s="42"/>
      <c r="D85" s="219" t="s">
        <v>143</v>
      </c>
      <c r="E85" s="42"/>
      <c r="F85" s="220" t="s">
        <v>144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143</v>
      </c>
      <c r="AU85" s="19" t="s">
        <v>83</v>
      </c>
    </row>
    <row r="86" s="2" customFormat="1" ht="16.5" customHeight="1">
      <c r="A86" s="40"/>
      <c r="B86" s="41"/>
      <c r="C86" s="206" t="s">
        <v>83</v>
      </c>
      <c r="D86" s="206" t="s">
        <v>137</v>
      </c>
      <c r="E86" s="207" t="s">
        <v>145</v>
      </c>
      <c r="F86" s="208" t="s">
        <v>146</v>
      </c>
      <c r="G86" s="209" t="s">
        <v>140</v>
      </c>
      <c r="H86" s="210">
        <v>1</v>
      </c>
      <c r="I86" s="211"/>
      <c r="J86" s="212">
        <f>ROUND(I86*H86,2)</f>
        <v>0</v>
      </c>
      <c r="K86" s="208" t="s">
        <v>141</v>
      </c>
      <c r="L86" s="46"/>
      <c r="M86" s="213" t="s">
        <v>19</v>
      </c>
      <c r="N86" s="214" t="s">
        <v>44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142</v>
      </c>
      <c r="AT86" s="217" t="s">
        <v>137</v>
      </c>
      <c r="AU86" s="217" t="s">
        <v>83</v>
      </c>
      <c r="AY86" s="19" t="s">
        <v>134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81</v>
      </c>
      <c r="BK86" s="218">
        <f>ROUND(I86*H86,2)</f>
        <v>0</v>
      </c>
      <c r="BL86" s="19" t="s">
        <v>142</v>
      </c>
      <c r="BM86" s="217" t="s">
        <v>142</v>
      </c>
    </row>
    <row r="87" s="2" customFormat="1">
      <c r="A87" s="40"/>
      <c r="B87" s="41"/>
      <c r="C87" s="42"/>
      <c r="D87" s="219" t="s">
        <v>143</v>
      </c>
      <c r="E87" s="42"/>
      <c r="F87" s="220" t="s">
        <v>147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143</v>
      </c>
      <c r="AU87" s="19" t="s">
        <v>83</v>
      </c>
    </row>
    <row r="88" s="2" customFormat="1" ht="16.5" customHeight="1">
      <c r="A88" s="40"/>
      <c r="B88" s="41"/>
      <c r="C88" s="206" t="s">
        <v>148</v>
      </c>
      <c r="D88" s="206" t="s">
        <v>137</v>
      </c>
      <c r="E88" s="207" t="s">
        <v>149</v>
      </c>
      <c r="F88" s="208" t="s">
        <v>150</v>
      </c>
      <c r="G88" s="209" t="s">
        <v>140</v>
      </c>
      <c r="H88" s="210">
        <v>1</v>
      </c>
      <c r="I88" s="211"/>
      <c r="J88" s="212">
        <f>ROUND(I88*H88,2)</f>
        <v>0</v>
      </c>
      <c r="K88" s="208" t="s">
        <v>141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142</v>
      </c>
      <c r="AT88" s="217" t="s">
        <v>137</v>
      </c>
      <c r="AU88" s="217" t="s">
        <v>83</v>
      </c>
      <c r="AY88" s="19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142</v>
      </c>
      <c r="BM88" s="217" t="s">
        <v>151</v>
      </c>
    </row>
    <row r="89" s="2" customFormat="1">
      <c r="A89" s="40"/>
      <c r="B89" s="41"/>
      <c r="C89" s="42"/>
      <c r="D89" s="219" t="s">
        <v>143</v>
      </c>
      <c r="E89" s="42"/>
      <c r="F89" s="220" t="s">
        <v>152</v>
      </c>
      <c r="G89" s="42"/>
      <c r="H89" s="42"/>
      <c r="I89" s="221"/>
      <c r="J89" s="42"/>
      <c r="K89" s="42"/>
      <c r="L89" s="46"/>
      <c r="M89" s="224"/>
      <c r="N89" s="225"/>
      <c r="O89" s="226"/>
      <c r="P89" s="226"/>
      <c r="Q89" s="226"/>
      <c r="R89" s="226"/>
      <c r="S89" s="226"/>
      <c r="T89" s="22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143</v>
      </c>
      <c r="AU89" s="19" t="s">
        <v>83</v>
      </c>
    </row>
    <row r="90" s="2" customFormat="1" ht="6.96" customHeight="1">
      <c r="A90" s="40"/>
      <c r="B90" s="61"/>
      <c r="C90" s="62"/>
      <c r="D90" s="62"/>
      <c r="E90" s="62"/>
      <c r="F90" s="62"/>
      <c r="G90" s="62"/>
      <c r="H90" s="62"/>
      <c r="I90" s="62"/>
      <c r="J90" s="62"/>
      <c r="K90" s="62"/>
      <c r="L90" s="46"/>
      <c r="M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</sheetData>
  <sheetProtection sheet="1" autoFilter="0" formatColumns="0" formatRows="0" objects="1" scenarios="1" spinCount="100000" saltValue="t1ZdQ6FvevFSunOlqnsKETGS1yaKiztBCmva3b7d7pr2Vyy8B0FKZV+DXaxB+Iha76p0Ga90X9FNJG5WiBaQ2A==" hashValue="62b26gLNp9cAudnCIf3YeeQh4fsO5VV2tZUIsWmxmmPSr92qc2zst7+j4B4kOYwU5LicSdT9fH6032fRFI46dg==" algorithmName="SHA-512" password="9390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4_02/030001000"/>
    <hyperlink ref="F87" r:id="rId2" display="https://podminky.urs.cz/item/CS_URS_2024_02/060001000"/>
    <hyperlink ref="F89" r:id="rId3" display="https://podminky.urs.cz/item/CS_URS_2024_02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Sportovní hala Sušice - Venkovní stavební objekty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ROUND((SUM(BE81:BE95)),  2)</f>
        <v>0</v>
      </c>
      <c r="G33" s="40"/>
      <c r="H33" s="40"/>
      <c r="I33" s="150">
        <v>0.20999999999999999</v>
      </c>
      <c r="J33" s="149">
        <f>ROUND(((SUM(BE81:BE95))*I33),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ROUND((SUM(BF81:BF95)),  2)</f>
        <v>0</v>
      </c>
      <c r="G34" s="40"/>
      <c r="H34" s="40"/>
      <c r="I34" s="150">
        <v>0.12</v>
      </c>
      <c r="J34" s="149">
        <f>ROUND(((SUM(BF81:BF95))*I34),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ROUND((SUM(BG81:BG95)),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ROUND((SUM(BH81:BH95)),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ROUND((SUM(BI81:BI95)),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Sportovní hala Sušice - Venkovní stavební objekty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ON -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9. 7. 2024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Sušice, nám. Svobody 138, 342 01 Sušice</v>
      </c>
      <c r="G54" s="42"/>
      <c r="H54" s="42"/>
      <c r="I54" s="34" t="s">
        <v>31</v>
      </c>
      <c r="J54" s="38" t="str">
        <f>E21</f>
        <v>APRIS s.r.o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154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155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120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Sportovní hala Sušice - Venkovní stavební objekty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112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ON - Ostatní náklady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9. 7. 2024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Město Sušice, nám. Svobody 138, 342 01 Sušice</v>
      </c>
      <c r="G77" s="42"/>
      <c r="H77" s="42"/>
      <c r="I77" s="34" t="s">
        <v>31</v>
      </c>
      <c r="J77" s="38" t="str">
        <f>E21</f>
        <v>APRIS s.r.o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36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121</v>
      </c>
      <c r="D80" s="182" t="s">
        <v>58</v>
      </c>
      <c r="E80" s="182" t="s">
        <v>54</v>
      </c>
      <c r="F80" s="182" t="s">
        <v>55</v>
      </c>
      <c r="G80" s="182" t="s">
        <v>122</v>
      </c>
      <c r="H80" s="182" t="s">
        <v>123</v>
      </c>
      <c r="I80" s="182" t="s">
        <v>124</v>
      </c>
      <c r="J80" s="182" t="s">
        <v>116</v>
      </c>
      <c r="K80" s="183" t="s">
        <v>125</v>
      </c>
      <c r="L80" s="184"/>
      <c r="M80" s="94" t="s">
        <v>19</v>
      </c>
      <c r="N80" s="95" t="s">
        <v>43</v>
      </c>
      <c r="O80" s="95" t="s">
        <v>126</v>
      </c>
      <c r="P80" s="95" t="s">
        <v>127</v>
      </c>
      <c r="Q80" s="95" t="s">
        <v>128</v>
      </c>
      <c r="R80" s="95" t="s">
        <v>129</v>
      </c>
      <c r="S80" s="95" t="s">
        <v>130</v>
      </c>
      <c r="T80" s="96" t="s">
        <v>131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132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72</v>
      </c>
      <c r="AU81" s="19" t="s">
        <v>117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72</v>
      </c>
      <c r="E82" s="193" t="s">
        <v>133</v>
      </c>
      <c r="F82" s="193" t="s">
        <v>85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81</v>
      </c>
      <c r="AT82" s="202" t="s">
        <v>72</v>
      </c>
      <c r="AU82" s="202" t="s">
        <v>73</v>
      </c>
      <c r="AY82" s="201" t="s">
        <v>134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72</v>
      </c>
      <c r="E83" s="204" t="s">
        <v>135</v>
      </c>
      <c r="F83" s="204" t="s">
        <v>85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SUM(P84:P95)</f>
        <v>0</v>
      </c>
      <c r="Q83" s="198"/>
      <c r="R83" s="199">
        <f>SUM(R84:R95)</f>
        <v>0</v>
      </c>
      <c r="S83" s="198"/>
      <c r="T83" s="200">
        <f>SUM(T84:T95)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81</v>
      </c>
      <c r="AT83" s="202" t="s">
        <v>72</v>
      </c>
      <c r="AU83" s="202" t="s">
        <v>81</v>
      </c>
      <c r="AY83" s="201" t="s">
        <v>134</v>
      </c>
      <c r="BK83" s="203">
        <f>SUM(BK84:BK95)</f>
        <v>0</v>
      </c>
    </row>
    <row r="84" s="2" customFormat="1" ht="16.5" customHeight="1">
      <c r="A84" s="40"/>
      <c r="B84" s="41"/>
      <c r="C84" s="206" t="s">
        <v>81</v>
      </c>
      <c r="D84" s="206" t="s">
        <v>137</v>
      </c>
      <c r="E84" s="207" t="s">
        <v>156</v>
      </c>
      <c r="F84" s="208" t="s">
        <v>157</v>
      </c>
      <c r="G84" s="209" t="s">
        <v>140</v>
      </c>
      <c r="H84" s="210">
        <v>1</v>
      </c>
      <c r="I84" s="211"/>
      <c r="J84" s="212">
        <f>ROUND(I84*H84,2)</f>
        <v>0</v>
      </c>
      <c r="K84" s="208" t="s">
        <v>158</v>
      </c>
      <c r="L84" s="46"/>
      <c r="M84" s="213" t="s">
        <v>19</v>
      </c>
      <c r="N84" s="214" t="s">
        <v>44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142</v>
      </c>
      <c r="AT84" s="217" t="s">
        <v>137</v>
      </c>
      <c r="AU84" s="217" t="s">
        <v>83</v>
      </c>
      <c r="AY84" s="19" t="s">
        <v>134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81</v>
      </c>
      <c r="BK84" s="218">
        <f>ROUND(I84*H84,2)</f>
        <v>0</v>
      </c>
      <c r="BL84" s="19" t="s">
        <v>142</v>
      </c>
      <c r="BM84" s="217" t="s">
        <v>83</v>
      </c>
    </row>
    <row r="85" s="13" customFormat="1">
      <c r="A85" s="13"/>
      <c r="B85" s="228"/>
      <c r="C85" s="229"/>
      <c r="D85" s="230" t="s">
        <v>159</v>
      </c>
      <c r="E85" s="231" t="s">
        <v>19</v>
      </c>
      <c r="F85" s="232" t="s">
        <v>81</v>
      </c>
      <c r="G85" s="229"/>
      <c r="H85" s="233">
        <v>1</v>
      </c>
      <c r="I85" s="234"/>
      <c r="J85" s="229"/>
      <c r="K85" s="229"/>
      <c r="L85" s="235"/>
      <c r="M85" s="236"/>
      <c r="N85" s="237"/>
      <c r="O85" s="237"/>
      <c r="P85" s="237"/>
      <c r="Q85" s="237"/>
      <c r="R85" s="237"/>
      <c r="S85" s="237"/>
      <c r="T85" s="23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9" t="s">
        <v>159</v>
      </c>
      <c r="AU85" s="239" t="s">
        <v>83</v>
      </c>
      <c r="AV85" s="13" t="s">
        <v>83</v>
      </c>
      <c r="AW85" s="13" t="s">
        <v>35</v>
      </c>
      <c r="AX85" s="13" t="s">
        <v>73</v>
      </c>
      <c r="AY85" s="239" t="s">
        <v>134</v>
      </c>
    </row>
    <row r="86" s="14" customFormat="1">
      <c r="A86" s="14"/>
      <c r="B86" s="240"/>
      <c r="C86" s="241"/>
      <c r="D86" s="230" t="s">
        <v>159</v>
      </c>
      <c r="E86" s="242" t="s">
        <v>19</v>
      </c>
      <c r="F86" s="243" t="s">
        <v>160</v>
      </c>
      <c r="G86" s="241"/>
      <c r="H86" s="244">
        <v>1</v>
      </c>
      <c r="I86" s="245"/>
      <c r="J86" s="241"/>
      <c r="K86" s="241"/>
      <c r="L86" s="246"/>
      <c r="M86" s="247"/>
      <c r="N86" s="248"/>
      <c r="O86" s="248"/>
      <c r="P86" s="248"/>
      <c r="Q86" s="248"/>
      <c r="R86" s="248"/>
      <c r="S86" s="248"/>
      <c r="T86" s="249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50" t="s">
        <v>159</v>
      </c>
      <c r="AU86" s="250" t="s">
        <v>83</v>
      </c>
      <c r="AV86" s="14" t="s">
        <v>142</v>
      </c>
      <c r="AW86" s="14" t="s">
        <v>35</v>
      </c>
      <c r="AX86" s="14" t="s">
        <v>81</v>
      </c>
      <c r="AY86" s="250" t="s">
        <v>134</v>
      </c>
    </row>
    <row r="87" s="2" customFormat="1" ht="16.5" customHeight="1">
      <c r="A87" s="40"/>
      <c r="B87" s="41"/>
      <c r="C87" s="206" t="s">
        <v>83</v>
      </c>
      <c r="D87" s="206" t="s">
        <v>137</v>
      </c>
      <c r="E87" s="207" t="s">
        <v>161</v>
      </c>
      <c r="F87" s="208" t="s">
        <v>162</v>
      </c>
      <c r="G87" s="209" t="s">
        <v>140</v>
      </c>
      <c r="H87" s="210">
        <v>1</v>
      </c>
      <c r="I87" s="211"/>
      <c r="J87" s="212">
        <f>ROUND(I87*H87,2)</f>
        <v>0</v>
      </c>
      <c r="K87" s="208" t="s">
        <v>158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142</v>
      </c>
      <c r="AT87" s="217" t="s">
        <v>137</v>
      </c>
      <c r="AU87" s="217" t="s">
        <v>83</v>
      </c>
      <c r="AY87" s="19" t="s">
        <v>134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81</v>
      </c>
      <c r="BK87" s="218">
        <f>ROUND(I87*H87,2)</f>
        <v>0</v>
      </c>
      <c r="BL87" s="19" t="s">
        <v>142</v>
      </c>
      <c r="BM87" s="217" t="s">
        <v>142</v>
      </c>
    </row>
    <row r="88" s="13" customFormat="1">
      <c r="A88" s="13"/>
      <c r="B88" s="228"/>
      <c r="C88" s="229"/>
      <c r="D88" s="230" t="s">
        <v>159</v>
      </c>
      <c r="E88" s="231" t="s">
        <v>19</v>
      </c>
      <c r="F88" s="232" t="s">
        <v>81</v>
      </c>
      <c r="G88" s="229"/>
      <c r="H88" s="233">
        <v>1</v>
      </c>
      <c r="I88" s="234"/>
      <c r="J88" s="229"/>
      <c r="K88" s="229"/>
      <c r="L88" s="235"/>
      <c r="M88" s="236"/>
      <c r="N88" s="237"/>
      <c r="O88" s="237"/>
      <c r="P88" s="237"/>
      <c r="Q88" s="237"/>
      <c r="R88" s="237"/>
      <c r="S88" s="237"/>
      <c r="T88" s="238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9" t="s">
        <v>159</v>
      </c>
      <c r="AU88" s="239" t="s">
        <v>83</v>
      </c>
      <c r="AV88" s="13" t="s">
        <v>83</v>
      </c>
      <c r="AW88" s="13" t="s">
        <v>35</v>
      </c>
      <c r="AX88" s="13" t="s">
        <v>73</v>
      </c>
      <c r="AY88" s="239" t="s">
        <v>134</v>
      </c>
    </row>
    <row r="89" s="14" customFormat="1">
      <c r="A89" s="14"/>
      <c r="B89" s="240"/>
      <c r="C89" s="241"/>
      <c r="D89" s="230" t="s">
        <v>159</v>
      </c>
      <c r="E89" s="242" t="s">
        <v>19</v>
      </c>
      <c r="F89" s="243" t="s">
        <v>160</v>
      </c>
      <c r="G89" s="241"/>
      <c r="H89" s="244">
        <v>1</v>
      </c>
      <c r="I89" s="245"/>
      <c r="J89" s="241"/>
      <c r="K89" s="241"/>
      <c r="L89" s="246"/>
      <c r="M89" s="247"/>
      <c r="N89" s="248"/>
      <c r="O89" s="248"/>
      <c r="P89" s="248"/>
      <c r="Q89" s="248"/>
      <c r="R89" s="248"/>
      <c r="S89" s="248"/>
      <c r="T89" s="249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0" t="s">
        <v>159</v>
      </c>
      <c r="AU89" s="250" t="s">
        <v>83</v>
      </c>
      <c r="AV89" s="14" t="s">
        <v>142</v>
      </c>
      <c r="AW89" s="14" t="s">
        <v>35</v>
      </c>
      <c r="AX89" s="14" t="s">
        <v>81</v>
      </c>
      <c r="AY89" s="250" t="s">
        <v>134</v>
      </c>
    </row>
    <row r="90" s="2" customFormat="1" ht="16.5" customHeight="1">
      <c r="A90" s="40"/>
      <c r="B90" s="41"/>
      <c r="C90" s="206" t="s">
        <v>148</v>
      </c>
      <c r="D90" s="206" t="s">
        <v>137</v>
      </c>
      <c r="E90" s="207" t="s">
        <v>163</v>
      </c>
      <c r="F90" s="208" t="s">
        <v>164</v>
      </c>
      <c r="G90" s="209" t="s">
        <v>140</v>
      </c>
      <c r="H90" s="210">
        <v>1</v>
      </c>
      <c r="I90" s="211"/>
      <c r="J90" s="212">
        <f>ROUND(I90*H90,2)</f>
        <v>0</v>
      </c>
      <c r="K90" s="208" t="s">
        <v>158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142</v>
      </c>
      <c r="AT90" s="217" t="s">
        <v>137</v>
      </c>
      <c r="AU90" s="217" t="s">
        <v>83</v>
      </c>
      <c r="AY90" s="19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142</v>
      </c>
      <c r="BM90" s="217" t="s">
        <v>151</v>
      </c>
    </row>
    <row r="91" s="13" customFormat="1">
      <c r="A91" s="13"/>
      <c r="B91" s="228"/>
      <c r="C91" s="229"/>
      <c r="D91" s="230" t="s">
        <v>159</v>
      </c>
      <c r="E91" s="231" t="s">
        <v>19</v>
      </c>
      <c r="F91" s="232" t="s">
        <v>81</v>
      </c>
      <c r="G91" s="229"/>
      <c r="H91" s="233">
        <v>1</v>
      </c>
      <c r="I91" s="234"/>
      <c r="J91" s="229"/>
      <c r="K91" s="229"/>
      <c r="L91" s="235"/>
      <c r="M91" s="236"/>
      <c r="N91" s="237"/>
      <c r="O91" s="237"/>
      <c r="P91" s="237"/>
      <c r="Q91" s="237"/>
      <c r="R91" s="237"/>
      <c r="S91" s="237"/>
      <c r="T91" s="23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9" t="s">
        <v>159</v>
      </c>
      <c r="AU91" s="239" t="s">
        <v>83</v>
      </c>
      <c r="AV91" s="13" t="s">
        <v>83</v>
      </c>
      <c r="AW91" s="13" t="s">
        <v>35</v>
      </c>
      <c r="AX91" s="13" t="s">
        <v>73</v>
      </c>
      <c r="AY91" s="239" t="s">
        <v>134</v>
      </c>
    </row>
    <row r="92" s="14" customFormat="1">
      <c r="A92" s="14"/>
      <c r="B92" s="240"/>
      <c r="C92" s="241"/>
      <c r="D92" s="230" t="s">
        <v>159</v>
      </c>
      <c r="E92" s="242" t="s">
        <v>19</v>
      </c>
      <c r="F92" s="243" t="s">
        <v>160</v>
      </c>
      <c r="G92" s="241"/>
      <c r="H92" s="244">
        <v>1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0" t="s">
        <v>159</v>
      </c>
      <c r="AU92" s="250" t="s">
        <v>83</v>
      </c>
      <c r="AV92" s="14" t="s">
        <v>142</v>
      </c>
      <c r="AW92" s="14" t="s">
        <v>35</v>
      </c>
      <c r="AX92" s="14" t="s">
        <v>81</v>
      </c>
      <c r="AY92" s="250" t="s">
        <v>134</v>
      </c>
    </row>
    <row r="93" s="2" customFormat="1" ht="16.5" customHeight="1">
      <c r="A93" s="40"/>
      <c r="B93" s="41"/>
      <c r="C93" s="206" t="s">
        <v>142</v>
      </c>
      <c r="D93" s="206" t="s">
        <v>137</v>
      </c>
      <c r="E93" s="207" t="s">
        <v>165</v>
      </c>
      <c r="F93" s="208" t="s">
        <v>166</v>
      </c>
      <c r="G93" s="209" t="s">
        <v>140</v>
      </c>
      <c r="H93" s="210">
        <v>1</v>
      </c>
      <c r="I93" s="211"/>
      <c r="J93" s="212">
        <f>ROUND(I93*H93,2)</f>
        <v>0</v>
      </c>
      <c r="K93" s="208" t="s">
        <v>158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142</v>
      </c>
      <c r="AT93" s="217" t="s">
        <v>137</v>
      </c>
      <c r="AU93" s="217" t="s">
        <v>83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142</v>
      </c>
      <c r="BM93" s="217" t="s">
        <v>167</v>
      </c>
    </row>
    <row r="94" s="13" customFormat="1">
      <c r="A94" s="13"/>
      <c r="B94" s="228"/>
      <c r="C94" s="229"/>
      <c r="D94" s="230" t="s">
        <v>159</v>
      </c>
      <c r="E94" s="231" t="s">
        <v>19</v>
      </c>
      <c r="F94" s="232" t="s">
        <v>81</v>
      </c>
      <c r="G94" s="229"/>
      <c r="H94" s="233">
        <v>1</v>
      </c>
      <c r="I94" s="234"/>
      <c r="J94" s="229"/>
      <c r="K94" s="229"/>
      <c r="L94" s="235"/>
      <c r="M94" s="236"/>
      <c r="N94" s="237"/>
      <c r="O94" s="237"/>
      <c r="P94" s="237"/>
      <c r="Q94" s="237"/>
      <c r="R94" s="237"/>
      <c r="S94" s="237"/>
      <c r="T94" s="23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9" t="s">
        <v>159</v>
      </c>
      <c r="AU94" s="239" t="s">
        <v>83</v>
      </c>
      <c r="AV94" s="13" t="s">
        <v>83</v>
      </c>
      <c r="AW94" s="13" t="s">
        <v>35</v>
      </c>
      <c r="AX94" s="13" t="s">
        <v>73</v>
      </c>
      <c r="AY94" s="239" t="s">
        <v>134</v>
      </c>
    </row>
    <row r="95" s="14" customFormat="1">
      <c r="A95" s="14"/>
      <c r="B95" s="240"/>
      <c r="C95" s="241"/>
      <c r="D95" s="230" t="s">
        <v>159</v>
      </c>
      <c r="E95" s="242" t="s">
        <v>19</v>
      </c>
      <c r="F95" s="243" t="s">
        <v>160</v>
      </c>
      <c r="G95" s="241"/>
      <c r="H95" s="244">
        <v>1</v>
      </c>
      <c r="I95" s="245"/>
      <c r="J95" s="241"/>
      <c r="K95" s="241"/>
      <c r="L95" s="246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0" t="s">
        <v>159</v>
      </c>
      <c r="AU95" s="250" t="s">
        <v>83</v>
      </c>
      <c r="AV95" s="14" t="s">
        <v>142</v>
      </c>
      <c r="AW95" s="14" t="s">
        <v>35</v>
      </c>
      <c r="AX95" s="14" t="s">
        <v>81</v>
      </c>
      <c r="AY95" s="250" t="s">
        <v>134</v>
      </c>
    </row>
    <row r="96" s="2" customFormat="1" ht="6.96" customHeight="1">
      <c r="A96" s="40"/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46"/>
      <c r="M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</sheetData>
  <sheetProtection sheet="1" autoFilter="0" formatColumns="0" formatRows="0" objects="1" scenarios="1" spinCount="100000" saltValue="ILjw5laUDDuLTu5vd3OSQmmCgzNgBqkZd30pED0TpEWlesgbPyha+c9g5TJcuXaM7MYnRP+3WjBz0ahHqUH7xw==" hashValue="erYil9h6e9gUvP6AJ0W4UDcxYPIfcHExoWzbxyVlaw5ycyxkd3XgL007SRMzTPGCw1UiTCtGeZOR4lQXrDUkEw==" algorithmName="SHA-512" password="9390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Sportovní hala Sušice - Venkovní stavební objekty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7" t="s">
        <v>168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ROUND((SUM(BE87:BE281)),  2)</f>
        <v>0</v>
      </c>
      <c r="G33" s="40"/>
      <c r="H33" s="40"/>
      <c r="I33" s="150">
        <v>0.20999999999999999</v>
      </c>
      <c r="J33" s="149">
        <f>ROUND(((SUM(BE87:BE281))*I33),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ROUND((SUM(BF87:BF281)),  2)</f>
        <v>0</v>
      </c>
      <c r="G34" s="40"/>
      <c r="H34" s="40"/>
      <c r="I34" s="150">
        <v>0.12</v>
      </c>
      <c r="J34" s="149">
        <f>ROUND(((SUM(BF87:BF281))*I34),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ROUND((SUM(BG87:BG281)),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ROUND((SUM(BH87:BH281)),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ROUND((SUM(BI87:BI281)),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Sportovní hala Sušice - Venkovní stavební objekty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>SO-02 - Areál - dopravní napojení, komunikace a zpevněné plochy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9. 7. 2024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Sušice, nám. Svobody 138, 342 01 Sušice</v>
      </c>
      <c r="G54" s="42"/>
      <c r="H54" s="42"/>
      <c r="I54" s="34" t="s">
        <v>31</v>
      </c>
      <c r="J54" s="38" t="str">
        <f>E21</f>
        <v>APRIS s.r.o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169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170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171</v>
      </c>
      <c r="E62" s="176"/>
      <c r="F62" s="176"/>
      <c r="G62" s="176"/>
      <c r="H62" s="176"/>
      <c r="I62" s="176"/>
      <c r="J62" s="177">
        <f>J142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172</v>
      </c>
      <c r="E63" s="176"/>
      <c r="F63" s="176"/>
      <c r="G63" s="176"/>
      <c r="H63" s="176"/>
      <c r="I63" s="176"/>
      <c r="J63" s="177">
        <f>J146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173</v>
      </c>
      <c r="E64" s="176"/>
      <c r="F64" s="176"/>
      <c r="G64" s="176"/>
      <c r="H64" s="176"/>
      <c r="I64" s="176"/>
      <c r="J64" s="177">
        <f>J211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174</v>
      </c>
      <c r="E65" s="176"/>
      <c r="F65" s="176"/>
      <c r="G65" s="176"/>
      <c r="H65" s="176"/>
      <c r="I65" s="176"/>
      <c r="J65" s="177">
        <f>J274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113</v>
      </c>
      <c r="E66" s="170"/>
      <c r="F66" s="170"/>
      <c r="G66" s="170"/>
      <c r="H66" s="170"/>
      <c r="I66" s="170"/>
      <c r="J66" s="171">
        <f>J277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175</v>
      </c>
      <c r="E67" s="176"/>
      <c r="F67" s="176"/>
      <c r="G67" s="176"/>
      <c r="H67" s="176"/>
      <c r="I67" s="176"/>
      <c r="J67" s="177">
        <f>J278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120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Sportovní hala Sušice - Venkovní stavební objekty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112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30" customHeight="1">
      <c r="A79" s="40"/>
      <c r="B79" s="41"/>
      <c r="C79" s="42"/>
      <c r="D79" s="42"/>
      <c r="E79" s="71" t="str">
        <f>E9</f>
        <v>SO-02 - Areál - dopravní napojení, komunikace a zpevněné plochy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 xml:space="preserve"> </v>
      </c>
      <c r="G81" s="42"/>
      <c r="H81" s="42"/>
      <c r="I81" s="34" t="s">
        <v>23</v>
      </c>
      <c r="J81" s="74" t="str">
        <f>IF(J12="","",J12)</f>
        <v>9. 7. 2024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Město Sušice, nám. Svobody 138, 342 01 Sušice</v>
      </c>
      <c r="G83" s="42"/>
      <c r="H83" s="42"/>
      <c r="I83" s="34" t="s">
        <v>31</v>
      </c>
      <c r="J83" s="38" t="str">
        <f>E21</f>
        <v>APRIS s.r.o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36</v>
      </c>
      <c r="J84" s="38" t="str">
        <f>E24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121</v>
      </c>
      <c r="D86" s="182" t="s">
        <v>58</v>
      </c>
      <c r="E86" s="182" t="s">
        <v>54</v>
      </c>
      <c r="F86" s="182" t="s">
        <v>55</v>
      </c>
      <c r="G86" s="182" t="s">
        <v>122</v>
      </c>
      <c r="H86" s="182" t="s">
        <v>123</v>
      </c>
      <c r="I86" s="182" t="s">
        <v>124</v>
      </c>
      <c r="J86" s="182" t="s">
        <v>116</v>
      </c>
      <c r="K86" s="183" t="s">
        <v>125</v>
      </c>
      <c r="L86" s="184"/>
      <c r="M86" s="94" t="s">
        <v>19</v>
      </c>
      <c r="N86" s="95" t="s">
        <v>43</v>
      </c>
      <c r="O86" s="95" t="s">
        <v>126</v>
      </c>
      <c r="P86" s="95" t="s">
        <v>127</v>
      </c>
      <c r="Q86" s="95" t="s">
        <v>128</v>
      </c>
      <c r="R86" s="95" t="s">
        <v>129</v>
      </c>
      <c r="S86" s="95" t="s">
        <v>130</v>
      </c>
      <c r="T86" s="96" t="s">
        <v>131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132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P88+P277</f>
        <v>0</v>
      </c>
      <c r="Q87" s="98"/>
      <c r="R87" s="187">
        <f>R88+R277</f>
        <v>0</v>
      </c>
      <c r="S87" s="98"/>
      <c r="T87" s="188">
        <f>T88+T277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117</v>
      </c>
      <c r="BK87" s="189">
        <f>BK88+BK277</f>
        <v>0</v>
      </c>
    </row>
    <row r="88" s="12" customFormat="1" ht="25.92" customHeight="1">
      <c r="A88" s="12"/>
      <c r="B88" s="190"/>
      <c r="C88" s="191"/>
      <c r="D88" s="192" t="s">
        <v>72</v>
      </c>
      <c r="E88" s="193" t="s">
        <v>133</v>
      </c>
      <c r="F88" s="193" t="s">
        <v>176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P89+P142+P146+P211+P274</f>
        <v>0</v>
      </c>
      <c r="Q88" s="198"/>
      <c r="R88" s="199">
        <f>R89+R142+R146+R211+R274</f>
        <v>0</v>
      </c>
      <c r="S88" s="198"/>
      <c r="T88" s="200">
        <f>T89+T142+T146+T211+T274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81</v>
      </c>
      <c r="AT88" s="202" t="s">
        <v>72</v>
      </c>
      <c r="AU88" s="202" t="s">
        <v>73</v>
      </c>
      <c r="AY88" s="201" t="s">
        <v>134</v>
      </c>
      <c r="BK88" s="203">
        <f>BK89+BK142+BK146+BK211+BK274</f>
        <v>0</v>
      </c>
    </row>
    <row r="89" s="12" customFormat="1" ht="22.8" customHeight="1">
      <c r="A89" s="12"/>
      <c r="B89" s="190"/>
      <c r="C89" s="191"/>
      <c r="D89" s="192" t="s">
        <v>72</v>
      </c>
      <c r="E89" s="204" t="s">
        <v>81</v>
      </c>
      <c r="F89" s="204" t="s">
        <v>177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SUM(P90:P141)</f>
        <v>0</v>
      </c>
      <c r="Q89" s="198"/>
      <c r="R89" s="199">
        <f>SUM(R90:R141)</f>
        <v>0</v>
      </c>
      <c r="S89" s="198"/>
      <c r="T89" s="200">
        <f>SUM(T90:T141)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81</v>
      </c>
      <c r="AT89" s="202" t="s">
        <v>72</v>
      </c>
      <c r="AU89" s="202" t="s">
        <v>81</v>
      </c>
      <c r="AY89" s="201" t="s">
        <v>134</v>
      </c>
      <c r="BK89" s="203">
        <f>SUM(BK90:BK141)</f>
        <v>0</v>
      </c>
    </row>
    <row r="90" s="2" customFormat="1" ht="55.5" customHeight="1">
      <c r="A90" s="40"/>
      <c r="B90" s="41"/>
      <c r="C90" s="206" t="s">
        <v>81</v>
      </c>
      <c r="D90" s="206" t="s">
        <v>137</v>
      </c>
      <c r="E90" s="207" t="s">
        <v>178</v>
      </c>
      <c r="F90" s="208" t="s">
        <v>179</v>
      </c>
      <c r="G90" s="209" t="s">
        <v>180</v>
      </c>
      <c r="H90" s="210">
        <v>48</v>
      </c>
      <c r="I90" s="211"/>
      <c r="J90" s="212">
        <f>ROUND(I90*H90,2)</f>
        <v>0</v>
      </c>
      <c r="K90" s="208" t="s">
        <v>158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142</v>
      </c>
      <c r="AT90" s="217" t="s">
        <v>137</v>
      </c>
      <c r="AU90" s="217" t="s">
        <v>83</v>
      </c>
      <c r="AY90" s="19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142</v>
      </c>
      <c r="BM90" s="217" t="s">
        <v>83</v>
      </c>
    </row>
    <row r="91" s="2" customFormat="1">
      <c r="A91" s="40"/>
      <c r="B91" s="41"/>
      <c r="C91" s="42"/>
      <c r="D91" s="230" t="s">
        <v>181</v>
      </c>
      <c r="E91" s="42"/>
      <c r="F91" s="254" t="s">
        <v>182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181</v>
      </c>
      <c r="AU91" s="19" t="s">
        <v>83</v>
      </c>
    </row>
    <row r="92" s="13" customFormat="1">
      <c r="A92" s="13"/>
      <c r="B92" s="228"/>
      <c r="C92" s="229"/>
      <c r="D92" s="230" t="s">
        <v>159</v>
      </c>
      <c r="E92" s="231" t="s">
        <v>19</v>
      </c>
      <c r="F92" s="232" t="s">
        <v>183</v>
      </c>
      <c r="G92" s="229"/>
      <c r="H92" s="233">
        <v>32</v>
      </c>
      <c r="I92" s="234"/>
      <c r="J92" s="229"/>
      <c r="K92" s="229"/>
      <c r="L92" s="235"/>
      <c r="M92" s="236"/>
      <c r="N92" s="237"/>
      <c r="O92" s="237"/>
      <c r="P92" s="237"/>
      <c r="Q92" s="237"/>
      <c r="R92" s="237"/>
      <c r="S92" s="237"/>
      <c r="T92" s="23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9" t="s">
        <v>159</v>
      </c>
      <c r="AU92" s="239" t="s">
        <v>83</v>
      </c>
      <c r="AV92" s="13" t="s">
        <v>83</v>
      </c>
      <c r="AW92" s="13" t="s">
        <v>35</v>
      </c>
      <c r="AX92" s="13" t="s">
        <v>73</v>
      </c>
      <c r="AY92" s="239" t="s">
        <v>134</v>
      </c>
    </row>
    <row r="93" s="13" customFormat="1">
      <c r="A93" s="13"/>
      <c r="B93" s="228"/>
      <c r="C93" s="229"/>
      <c r="D93" s="230" t="s">
        <v>159</v>
      </c>
      <c r="E93" s="231" t="s">
        <v>19</v>
      </c>
      <c r="F93" s="232" t="s">
        <v>184</v>
      </c>
      <c r="G93" s="229"/>
      <c r="H93" s="233">
        <v>16</v>
      </c>
      <c r="I93" s="234"/>
      <c r="J93" s="229"/>
      <c r="K93" s="229"/>
      <c r="L93" s="235"/>
      <c r="M93" s="236"/>
      <c r="N93" s="237"/>
      <c r="O93" s="237"/>
      <c r="P93" s="237"/>
      <c r="Q93" s="237"/>
      <c r="R93" s="237"/>
      <c r="S93" s="237"/>
      <c r="T93" s="23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9" t="s">
        <v>159</v>
      </c>
      <c r="AU93" s="239" t="s">
        <v>83</v>
      </c>
      <c r="AV93" s="13" t="s">
        <v>83</v>
      </c>
      <c r="AW93" s="13" t="s">
        <v>35</v>
      </c>
      <c r="AX93" s="13" t="s">
        <v>73</v>
      </c>
      <c r="AY93" s="239" t="s">
        <v>134</v>
      </c>
    </row>
    <row r="94" s="14" customFormat="1">
      <c r="A94" s="14"/>
      <c r="B94" s="240"/>
      <c r="C94" s="241"/>
      <c r="D94" s="230" t="s">
        <v>159</v>
      </c>
      <c r="E94" s="242" t="s">
        <v>19</v>
      </c>
      <c r="F94" s="243" t="s">
        <v>160</v>
      </c>
      <c r="G94" s="241"/>
      <c r="H94" s="244">
        <v>48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0" t="s">
        <v>159</v>
      </c>
      <c r="AU94" s="250" t="s">
        <v>83</v>
      </c>
      <c r="AV94" s="14" t="s">
        <v>142</v>
      </c>
      <c r="AW94" s="14" t="s">
        <v>35</v>
      </c>
      <c r="AX94" s="14" t="s">
        <v>81</v>
      </c>
      <c r="AY94" s="250" t="s">
        <v>134</v>
      </c>
    </row>
    <row r="95" s="2" customFormat="1" ht="49.05" customHeight="1">
      <c r="A95" s="40"/>
      <c r="B95" s="41"/>
      <c r="C95" s="206" t="s">
        <v>83</v>
      </c>
      <c r="D95" s="206" t="s">
        <v>137</v>
      </c>
      <c r="E95" s="207" t="s">
        <v>185</v>
      </c>
      <c r="F95" s="208" t="s">
        <v>186</v>
      </c>
      <c r="G95" s="209" t="s">
        <v>187</v>
      </c>
      <c r="H95" s="210">
        <v>60</v>
      </c>
      <c r="I95" s="211"/>
      <c r="J95" s="212">
        <f>ROUND(I95*H95,2)</f>
        <v>0</v>
      </c>
      <c r="K95" s="208" t="s">
        <v>158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142</v>
      </c>
      <c r="AT95" s="217" t="s">
        <v>137</v>
      </c>
      <c r="AU95" s="217" t="s">
        <v>83</v>
      </c>
      <c r="AY95" s="19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142</v>
      </c>
      <c r="BM95" s="217" t="s">
        <v>142</v>
      </c>
    </row>
    <row r="96" s="2" customFormat="1">
      <c r="A96" s="40"/>
      <c r="B96" s="41"/>
      <c r="C96" s="42"/>
      <c r="D96" s="230" t="s">
        <v>181</v>
      </c>
      <c r="E96" s="42"/>
      <c r="F96" s="254" t="s">
        <v>188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181</v>
      </c>
      <c r="AU96" s="19" t="s">
        <v>83</v>
      </c>
    </row>
    <row r="97" s="13" customFormat="1">
      <c r="A97" s="13"/>
      <c r="B97" s="228"/>
      <c r="C97" s="229"/>
      <c r="D97" s="230" t="s">
        <v>159</v>
      </c>
      <c r="E97" s="231" t="s">
        <v>19</v>
      </c>
      <c r="F97" s="232" t="s">
        <v>189</v>
      </c>
      <c r="G97" s="229"/>
      <c r="H97" s="233">
        <v>60</v>
      </c>
      <c r="I97" s="234"/>
      <c r="J97" s="229"/>
      <c r="K97" s="229"/>
      <c r="L97" s="235"/>
      <c r="M97" s="236"/>
      <c r="N97" s="237"/>
      <c r="O97" s="237"/>
      <c r="P97" s="237"/>
      <c r="Q97" s="237"/>
      <c r="R97" s="237"/>
      <c r="S97" s="237"/>
      <c r="T97" s="23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9" t="s">
        <v>159</v>
      </c>
      <c r="AU97" s="239" t="s">
        <v>83</v>
      </c>
      <c r="AV97" s="13" t="s">
        <v>83</v>
      </c>
      <c r="AW97" s="13" t="s">
        <v>35</v>
      </c>
      <c r="AX97" s="13" t="s">
        <v>73</v>
      </c>
      <c r="AY97" s="239" t="s">
        <v>134</v>
      </c>
    </row>
    <row r="98" s="14" customFormat="1">
      <c r="A98" s="14"/>
      <c r="B98" s="240"/>
      <c r="C98" s="241"/>
      <c r="D98" s="230" t="s">
        <v>159</v>
      </c>
      <c r="E98" s="242" t="s">
        <v>19</v>
      </c>
      <c r="F98" s="243" t="s">
        <v>160</v>
      </c>
      <c r="G98" s="241"/>
      <c r="H98" s="244">
        <v>60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159</v>
      </c>
      <c r="AU98" s="250" t="s">
        <v>83</v>
      </c>
      <c r="AV98" s="14" t="s">
        <v>142</v>
      </c>
      <c r="AW98" s="14" t="s">
        <v>35</v>
      </c>
      <c r="AX98" s="14" t="s">
        <v>81</v>
      </c>
      <c r="AY98" s="250" t="s">
        <v>134</v>
      </c>
    </row>
    <row r="99" s="2" customFormat="1" ht="55.5" customHeight="1">
      <c r="A99" s="40"/>
      <c r="B99" s="41"/>
      <c r="C99" s="206" t="s">
        <v>148</v>
      </c>
      <c r="D99" s="206" t="s">
        <v>137</v>
      </c>
      <c r="E99" s="207" t="s">
        <v>190</v>
      </c>
      <c r="F99" s="208" t="s">
        <v>191</v>
      </c>
      <c r="G99" s="209" t="s">
        <v>187</v>
      </c>
      <c r="H99" s="210">
        <v>400</v>
      </c>
      <c r="I99" s="211"/>
      <c r="J99" s="212">
        <f>ROUND(I99*H99,2)</f>
        <v>0</v>
      </c>
      <c r="K99" s="208" t="s">
        <v>158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142</v>
      </c>
      <c r="AT99" s="217" t="s">
        <v>137</v>
      </c>
      <c r="AU99" s="217" t="s">
        <v>83</v>
      </c>
      <c r="AY99" s="19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142</v>
      </c>
      <c r="BM99" s="217" t="s">
        <v>151</v>
      </c>
    </row>
    <row r="100" s="13" customFormat="1">
      <c r="A100" s="13"/>
      <c r="B100" s="228"/>
      <c r="C100" s="229"/>
      <c r="D100" s="230" t="s">
        <v>159</v>
      </c>
      <c r="E100" s="231" t="s">
        <v>19</v>
      </c>
      <c r="F100" s="232" t="s">
        <v>192</v>
      </c>
      <c r="G100" s="229"/>
      <c r="H100" s="233">
        <v>400</v>
      </c>
      <c r="I100" s="234"/>
      <c r="J100" s="229"/>
      <c r="K100" s="229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159</v>
      </c>
      <c r="AU100" s="239" t="s">
        <v>83</v>
      </c>
      <c r="AV100" s="13" t="s">
        <v>83</v>
      </c>
      <c r="AW100" s="13" t="s">
        <v>35</v>
      </c>
      <c r="AX100" s="13" t="s">
        <v>73</v>
      </c>
      <c r="AY100" s="239" t="s">
        <v>134</v>
      </c>
    </row>
    <row r="101" s="14" customFormat="1">
      <c r="A101" s="14"/>
      <c r="B101" s="240"/>
      <c r="C101" s="241"/>
      <c r="D101" s="230" t="s">
        <v>159</v>
      </c>
      <c r="E101" s="242" t="s">
        <v>19</v>
      </c>
      <c r="F101" s="243" t="s">
        <v>160</v>
      </c>
      <c r="G101" s="241"/>
      <c r="H101" s="244">
        <v>400</v>
      </c>
      <c r="I101" s="245"/>
      <c r="J101" s="241"/>
      <c r="K101" s="241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159</v>
      </c>
      <c r="AU101" s="250" t="s">
        <v>83</v>
      </c>
      <c r="AV101" s="14" t="s">
        <v>142</v>
      </c>
      <c r="AW101" s="14" t="s">
        <v>35</v>
      </c>
      <c r="AX101" s="14" t="s">
        <v>81</v>
      </c>
      <c r="AY101" s="250" t="s">
        <v>134</v>
      </c>
    </row>
    <row r="102" s="2" customFormat="1" ht="55.5" customHeight="1">
      <c r="A102" s="40"/>
      <c r="B102" s="41"/>
      <c r="C102" s="206" t="s">
        <v>142</v>
      </c>
      <c r="D102" s="206" t="s">
        <v>137</v>
      </c>
      <c r="E102" s="207" t="s">
        <v>193</v>
      </c>
      <c r="F102" s="208" t="s">
        <v>194</v>
      </c>
      <c r="G102" s="209" t="s">
        <v>187</v>
      </c>
      <c r="H102" s="210">
        <v>200</v>
      </c>
      <c r="I102" s="211"/>
      <c r="J102" s="212">
        <f>ROUND(I102*H102,2)</f>
        <v>0</v>
      </c>
      <c r="K102" s="208" t="s">
        <v>158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142</v>
      </c>
      <c r="AT102" s="217" t="s">
        <v>137</v>
      </c>
      <c r="AU102" s="217" t="s">
        <v>83</v>
      </c>
      <c r="AY102" s="19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142</v>
      </c>
      <c r="BM102" s="217" t="s">
        <v>167</v>
      </c>
    </row>
    <row r="103" s="2" customFormat="1">
      <c r="A103" s="40"/>
      <c r="B103" s="41"/>
      <c r="C103" s="42"/>
      <c r="D103" s="230" t="s">
        <v>181</v>
      </c>
      <c r="E103" s="42"/>
      <c r="F103" s="254" t="s">
        <v>195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181</v>
      </c>
      <c r="AU103" s="19" t="s">
        <v>83</v>
      </c>
    </row>
    <row r="104" s="2" customFormat="1" ht="55.5" customHeight="1">
      <c r="A104" s="40"/>
      <c r="B104" s="41"/>
      <c r="C104" s="206" t="s">
        <v>196</v>
      </c>
      <c r="D104" s="206" t="s">
        <v>137</v>
      </c>
      <c r="E104" s="207" t="s">
        <v>197</v>
      </c>
      <c r="F104" s="208" t="s">
        <v>198</v>
      </c>
      <c r="G104" s="209" t="s">
        <v>187</v>
      </c>
      <c r="H104" s="210">
        <v>2170</v>
      </c>
      <c r="I104" s="211"/>
      <c r="J104" s="212">
        <f>ROUND(I104*H104,2)</f>
        <v>0</v>
      </c>
      <c r="K104" s="208" t="s">
        <v>158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142</v>
      </c>
      <c r="AT104" s="217" t="s">
        <v>137</v>
      </c>
      <c r="AU104" s="217" t="s">
        <v>83</v>
      </c>
      <c r="AY104" s="19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142</v>
      </c>
      <c r="BM104" s="217" t="s">
        <v>199</v>
      </c>
    </row>
    <row r="105" s="2" customFormat="1">
      <c r="A105" s="40"/>
      <c r="B105" s="41"/>
      <c r="C105" s="42"/>
      <c r="D105" s="230" t="s">
        <v>181</v>
      </c>
      <c r="E105" s="42"/>
      <c r="F105" s="254" t="s">
        <v>200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181</v>
      </c>
      <c r="AU105" s="19" t="s">
        <v>83</v>
      </c>
    </row>
    <row r="106" s="13" customFormat="1">
      <c r="A106" s="13"/>
      <c r="B106" s="228"/>
      <c r="C106" s="229"/>
      <c r="D106" s="230" t="s">
        <v>159</v>
      </c>
      <c r="E106" s="231" t="s">
        <v>19</v>
      </c>
      <c r="F106" s="232" t="s">
        <v>201</v>
      </c>
      <c r="G106" s="229"/>
      <c r="H106" s="233">
        <v>2170</v>
      </c>
      <c r="I106" s="234"/>
      <c r="J106" s="229"/>
      <c r="K106" s="229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159</v>
      </c>
      <c r="AU106" s="239" t="s">
        <v>83</v>
      </c>
      <c r="AV106" s="13" t="s">
        <v>83</v>
      </c>
      <c r="AW106" s="13" t="s">
        <v>35</v>
      </c>
      <c r="AX106" s="13" t="s">
        <v>73</v>
      </c>
      <c r="AY106" s="239" t="s">
        <v>134</v>
      </c>
    </row>
    <row r="107" s="14" customFormat="1">
      <c r="A107" s="14"/>
      <c r="B107" s="240"/>
      <c r="C107" s="241"/>
      <c r="D107" s="230" t="s">
        <v>159</v>
      </c>
      <c r="E107" s="242" t="s">
        <v>19</v>
      </c>
      <c r="F107" s="243" t="s">
        <v>160</v>
      </c>
      <c r="G107" s="241"/>
      <c r="H107" s="244">
        <v>2170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0" t="s">
        <v>159</v>
      </c>
      <c r="AU107" s="250" t="s">
        <v>83</v>
      </c>
      <c r="AV107" s="14" t="s">
        <v>142</v>
      </c>
      <c r="AW107" s="14" t="s">
        <v>35</v>
      </c>
      <c r="AX107" s="14" t="s">
        <v>81</v>
      </c>
      <c r="AY107" s="250" t="s">
        <v>134</v>
      </c>
    </row>
    <row r="108" s="2" customFormat="1" ht="55.5" customHeight="1">
      <c r="A108" s="40"/>
      <c r="B108" s="41"/>
      <c r="C108" s="206" t="s">
        <v>151</v>
      </c>
      <c r="D108" s="206" t="s">
        <v>137</v>
      </c>
      <c r="E108" s="207" t="s">
        <v>202</v>
      </c>
      <c r="F108" s="208" t="s">
        <v>194</v>
      </c>
      <c r="G108" s="209" t="s">
        <v>187</v>
      </c>
      <c r="H108" s="210">
        <v>1085</v>
      </c>
      <c r="I108" s="211"/>
      <c r="J108" s="212">
        <f>ROUND(I108*H108,2)</f>
        <v>0</v>
      </c>
      <c r="K108" s="208" t="s">
        <v>158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142</v>
      </c>
      <c r="AT108" s="217" t="s">
        <v>137</v>
      </c>
      <c r="AU108" s="217" t="s">
        <v>83</v>
      </c>
      <c r="AY108" s="19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142</v>
      </c>
      <c r="BM108" s="217" t="s">
        <v>8</v>
      </c>
    </row>
    <row r="109" s="2" customFormat="1">
      <c r="A109" s="40"/>
      <c r="B109" s="41"/>
      <c r="C109" s="42"/>
      <c r="D109" s="230" t="s">
        <v>181</v>
      </c>
      <c r="E109" s="42"/>
      <c r="F109" s="254" t="s">
        <v>203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181</v>
      </c>
      <c r="AU109" s="19" t="s">
        <v>83</v>
      </c>
    </row>
    <row r="110" s="2" customFormat="1" ht="33" customHeight="1">
      <c r="A110" s="40"/>
      <c r="B110" s="41"/>
      <c r="C110" s="206" t="s">
        <v>204</v>
      </c>
      <c r="D110" s="206" t="s">
        <v>137</v>
      </c>
      <c r="E110" s="207" t="s">
        <v>205</v>
      </c>
      <c r="F110" s="208" t="s">
        <v>206</v>
      </c>
      <c r="G110" s="209" t="s">
        <v>187</v>
      </c>
      <c r="H110" s="210">
        <v>400</v>
      </c>
      <c r="I110" s="211"/>
      <c r="J110" s="212">
        <f>ROUND(I110*H110,2)</f>
        <v>0</v>
      </c>
      <c r="K110" s="208" t="s">
        <v>158</v>
      </c>
      <c r="L110" s="46"/>
      <c r="M110" s="213" t="s">
        <v>19</v>
      </c>
      <c r="N110" s="214" t="s">
        <v>44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142</v>
      </c>
      <c r="AT110" s="217" t="s">
        <v>137</v>
      </c>
      <c r="AU110" s="217" t="s">
        <v>83</v>
      </c>
      <c r="AY110" s="19" t="s">
        <v>134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142</v>
      </c>
      <c r="BM110" s="217" t="s">
        <v>207</v>
      </c>
    </row>
    <row r="111" s="13" customFormat="1">
      <c r="A111" s="13"/>
      <c r="B111" s="228"/>
      <c r="C111" s="229"/>
      <c r="D111" s="230" t="s">
        <v>159</v>
      </c>
      <c r="E111" s="231" t="s">
        <v>19</v>
      </c>
      <c r="F111" s="232" t="s">
        <v>192</v>
      </c>
      <c r="G111" s="229"/>
      <c r="H111" s="233">
        <v>400</v>
      </c>
      <c r="I111" s="234"/>
      <c r="J111" s="229"/>
      <c r="K111" s="229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159</v>
      </c>
      <c r="AU111" s="239" t="s">
        <v>83</v>
      </c>
      <c r="AV111" s="13" t="s">
        <v>83</v>
      </c>
      <c r="AW111" s="13" t="s">
        <v>35</v>
      </c>
      <c r="AX111" s="13" t="s">
        <v>73</v>
      </c>
      <c r="AY111" s="239" t="s">
        <v>134</v>
      </c>
    </row>
    <row r="112" s="14" customFormat="1">
      <c r="A112" s="14"/>
      <c r="B112" s="240"/>
      <c r="C112" s="241"/>
      <c r="D112" s="230" t="s">
        <v>159</v>
      </c>
      <c r="E112" s="242" t="s">
        <v>19</v>
      </c>
      <c r="F112" s="243" t="s">
        <v>160</v>
      </c>
      <c r="G112" s="241"/>
      <c r="H112" s="244">
        <v>400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159</v>
      </c>
      <c r="AU112" s="250" t="s">
        <v>83</v>
      </c>
      <c r="AV112" s="14" t="s">
        <v>142</v>
      </c>
      <c r="AW112" s="14" t="s">
        <v>35</v>
      </c>
      <c r="AX112" s="14" t="s">
        <v>81</v>
      </c>
      <c r="AY112" s="250" t="s">
        <v>134</v>
      </c>
    </row>
    <row r="113" s="2" customFormat="1" ht="33" customHeight="1">
      <c r="A113" s="40"/>
      <c r="B113" s="41"/>
      <c r="C113" s="206" t="s">
        <v>167</v>
      </c>
      <c r="D113" s="206" t="s">
        <v>137</v>
      </c>
      <c r="E113" s="207" t="s">
        <v>208</v>
      </c>
      <c r="F113" s="208" t="s">
        <v>206</v>
      </c>
      <c r="G113" s="209" t="s">
        <v>187</v>
      </c>
      <c r="H113" s="210">
        <v>2170</v>
      </c>
      <c r="I113" s="211"/>
      <c r="J113" s="212">
        <f>ROUND(I113*H113,2)</f>
        <v>0</v>
      </c>
      <c r="K113" s="208" t="s">
        <v>158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142</v>
      </c>
      <c r="AT113" s="217" t="s">
        <v>137</v>
      </c>
      <c r="AU113" s="217" t="s">
        <v>83</v>
      </c>
      <c r="AY113" s="19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142</v>
      </c>
      <c r="BM113" s="217" t="s">
        <v>209</v>
      </c>
    </row>
    <row r="114" s="2" customFormat="1">
      <c r="A114" s="40"/>
      <c r="B114" s="41"/>
      <c r="C114" s="42"/>
      <c r="D114" s="230" t="s">
        <v>181</v>
      </c>
      <c r="E114" s="42"/>
      <c r="F114" s="254" t="s">
        <v>200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181</v>
      </c>
      <c r="AU114" s="19" t="s">
        <v>83</v>
      </c>
    </row>
    <row r="115" s="13" customFormat="1">
      <c r="A115" s="13"/>
      <c r="B115" s="228"/>
      <c r="C115" s="229"/>
      <c r="D115" s="230" t="s">
        <v>159</v>
      </c>
      <c r="E115" s="231" t="s">
        <v>19</v>
      </c>
      <c r="F115" s="232" t="s">
        <v>201</v>
      </c>
      <c r="G115" s="229"/>
      <c r="H115" s="233">
        <v>2170</v>
      </c>
      <c r="I115" s="234"/>
      <c r="J115" s="229"/>
      <c r="K115" s="229"/>
      <c r="L115" s="235"/>
      <c r="M115" s="236"/>
      <c r="N115" s="237"/>
      <c r="O115" s="237"/>
      <c r="P115" s="237"/>
      <c r="Q115" s="237"/>
      <c r="R115" s="237"/>
      <c r="S115" s="237"/>
      <c r="T115" s="23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9" t="s">
        <v>159</v>
      </c>
      <c r="AU115" s="239" t="s">
        <v>83</v>
      </c>
      <c r="AV115" s="13" t="s">
        <v>83</v>
      </c>
      <c r="AW115" s="13" t="s">
        <v>35</v>
      </c>
      <c r="AX115" s="13" t="s">
        <v>73</v>
      </c>
      <c r="AY115" s="239" t="s">
        <v>134</v>
      </c>
    </row>
    <row r="116" s="14" customFormat="1">
      <c r="A116" s="14"/>
      <c r="B116" s="240"/>
      <c r="C116" s="241"/>
      <c r="D116" s="230" t="s">
        <v>159</v>
      </c>
      <c r="E116" s="242" t="s">
        <v>19</v>
      </c>
      <c r="F116" s="243" t="s">
        <v>160</v>
      </c>
      <c r="G116" s="241"/>
      <c r="H116" s="244">
        <v>2170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0" t="s">
        <v>159</v>
      </c>
      <c r="AU116" s="250" t="s">
        <v>83</v>
      </c>
      <c r="AV116" s="14" t="s">
        <v>142</v>
      </c>
      <c r="AW116" s="14" t="s">
        <v>35</v>
      </c>
      <c r="AX116" s="14" t="s">
        <v>81</v>
      </c>
      <c r="AY116" s="250" t="s">
        <v>134</v>
      </c>
    </row>
    <row r="117" s="2" customFormat="1" ht="55.5" customHeight="1">
      <c r="A117" s="40"/>
      <c r="B117" s="41"/>
      <c r="C117" s="206" t="s">
        <v>210</v>
      </c>
      <c r="D117" s="206" t="s">
        <v>137</v>
      </c>
      <c r="E117" s="207" t="s">
        <v>211</v>
      </c>
      <c r="F117" s="208" t="s">
        <v>212</v>
      </c>
      <c r="G117" s="209" t="s">
        <v>187</v>
      </c>
      <c r="H117" s="210">
        <v>2170</v>
      </c>
      <c r="I117" s="211"/>
      <c r="J117" s="212">
        <f>ROUND(I117*H117,2)</f>
        <v>0</v>
      </c>
      <c r="K117" s="208" t="s">
        <v>158</v>
      </c>
      <c r="L117" s="46"/>
      <c r="M117" s="213" t="s">
        <v>19</v>
      </c>
      <c r="N117" s="214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142</v>
      </c>
      <c r="AT117" s="217" t="s">
        <v>137</v>
      </c>
      <c r="AU117" s="217" t="s">
        <v>83</v>
      </c>
      <c r="AY117" s="19" t="s">
        <v>134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81</v>
      </c>
      <c r="BK117" s="218">
        <f>ROUND(I117*H117,2)</f>
        <v>0</v>
      </c>
      <c r="BL117" s="19" t="s">
        <v>142</v>
      </c>
      <c r="BM117" s="217" t="s">
        <v>213</v>
      </c>
    </row>
    <row r="118" s="2" customFormat="1">
      <c r="A118" s="40"/>
      <c r="B118" s="41"/>
      <c r="C118" s="42"/>
      <c r="D118" s="230" t="s">
        <v>181</v>
      </c>
      <c r="E118" s="42"/>
      <c r="F118" s="254" t="s">
        <v>200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181</v>
      </c>
      <c r="AU118" s="19" t="s">
        <v>83</v>
      </c>
    </row>
    <row r="119" s="13" customFormat="1">
      <c r="A119" s="13"/>
      <c r="B119" s="228"/>
      <c r="C119" s="229"/>
      <c r="D119" s="230" t="s">
        <v>159</v>
      </c>
      <c r="E119" s="231" t="s">
        <v>19</v>
      </c>
      <c r="F119" s="232" t="s">
        <v>214</v>
      </c>
      <c r="G119" s="229"/>
      <c r="H119" s="233">
        <v>2170</v>
      </c>
      <c r="I119" s="234"/>
      <c r="J119" s="229"/>
      <c r="K119" s="229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159</v>
      </c>
      <c r="AU119" s="239" t="s">
        <v>83</v>
      </c>
      <c r="AV119" s="13" t="s">
        <v>83</v>
      </c>
      <c r="AW119" s="13" t="s">
        <v>35</v>
      </c>
      <c r="AX119" s="13" t="s">
        <v>73</v>
      </c>
      <c r="AY119" s="239" t="s">
        <v>134</v>
      </c>
    </row>
    <row r="120" s="14" customFormat="1">
      <c r="A120" s="14"/>
      <c r="B120" s="240"/>
      <c r="C120" s="241"/>
      <c r="D120" s="230" t="s">
        <v>159</v>
      </c>
      <c r="E120" s="242" t="s">
        <v>19</v>
      </c>
      <c r="F120" s="243" t="s">
        <v>160</v>
      </c>
      <c r="G120" s="241"/>
      <c r="H120" s="244">
        <v>2170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0" t="s">
        <v>159</v>
      </c>
      <c r="AU120" s="250" t="s">
        <v>83</v>
      </c>
      <c r="AV120" s="14" t="s">
        <v>142</v>
      </c>
      <c r="AW120" s="14" t="s">
        <v>35</v>
      </c>
      <c r="AX120" s="14" t="s">
        <v>81</v>
      </c>
      <c r="AY120" s="250" t="s">
        <v>134</v>
      </c>
    </row>
    <row r="121" s="2" customFormat="1" ht="16.5" customHeight="1">
      <c r="A121" s="40"/>
      <c r="B121" s="41"/>
      <c r="C121" s="255" t="s">
        <v>199</v>
      </c>
      <c r="D121" s="255" t="s">
        <v>215</v>
      </c>
      <c r="E121" s="256" t="s">
        <v>216</v>
      </c>
      <c r="F121" s="257" t="s">
        <v>217</v>
      </c>
      <c r="G121" s="258" t="s">
        <v>218</v>
      </c>
      <c r="H121" s="259">
        <v>4557</v>
      </c>
      <c r="I121" s="260"/>
      <c r="J121" s="261">
        <f>ROUND(I121*H121,2)</f>
        <v>0</v>
      </c>
      <c r="K121" s="257" t="s">
        <v>158</v>
      </c>
      <c r="L121" s="262"/>
      <c r="M121" s="263" t="s">
        <v>19</v>
      </c>
      <c r="N121" s="26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167</v>
      </c>
      <c r="AT121" s="217" t="s">
        <v>215</v>
      </c>
      <c r="AU121" s="217" t="s">
        <v>83</v>
      </c>
      <c r="AY121" s="19" t="s">
        <v>134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142</v>
      </c>
      <c r="BM121" s="217" t="s">
        <v>219</v>
      </c>
    </row>
    <row r="122" s="2" customFormat="1">
      <c r="A122" s="40"/>
      <c r="B122" s="41"/>
      <c r="C122" s="42"/>
      <c r="D122" s="230" t="s">
        <v>181</v>
      </c>
      <c r="E122" s="42"/>
      <c r="F122" s="254" t="s">
        <v>200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181</v>
      </c>
      <c r="AU122" s="19" t="s">
        <v>83</v>
      </c>
    </row>
    <row r="123" s="2" customFormat="1" ht="55.5" customHeight="1">
      <c r="A123" s="40"/>
      <c r="B123" s="41"/>
      <c r="C123" s="206" t="s">
        <v>220</v>
      </c>
      <c r="D123" s="206" t="s">
        <v>137</v>
      </c>
      <c r="E123" s="207" t="s">
        <v>221</v>
      </c>
      <c r="F123" s="208" t="s">
        <v>222</v>
      </c>
      <c r="G123" s="209" t="s">
        <v>187</v>
      </c>
      <c r="H123" s="210">
        <v>590</v>
      </c>
      <c r="I123" s="211"/>
      <c r="J123" s="212">
        <f>ROUND(I123*H123,2)</f>
        <v>0</v>
      </c>
      <c r="K123" s="208" t="s">
        <v>158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142</v>
      </c>
      <c r="AT123" s="217" t="s">
        <v>137</v>
      </c>
      <c r="AU123" s="217" t="s">
        <v>83</v>
      </c>
      <c r="AY123" s="19" t="s">
        <v>134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142</v>
      </c>
      <c r="BM123" s="217" t="s">
        <v>223</v>
      </c>
    </row>
    <row r="124" s="13" customFormat="1">
      <c r="A124" s="13"/>
      <c r="B124" s="228"/>
      <c r="C124" s="229"/>
      <c r="D124" s="230" t="s">
        <v>159</v>
      </c>
      <c r="E124" s="231" t="s">
        <v>19</v>
      </c>
      <c r="F124" s="232" t="s">
        <v>224</v>
      </c>
      <c r="G124" s="229"/>
      <c r="H124" s="233">
        <v>590</v>
      </c>
      <c r="I124" s="234"/>
      <c r="J124" s="229"/>
      <c r="K124" s="229"/>
      <c r="L124" s="235"/>
      <c r="M124" s="236"/>
      <c r="N124" s="237"/>
      <c r="O124" s="237"/>
      <c r="P124" s="237"/>
      <c r="Q124" s="237"/>
      <c r="R124" s="237"/>
      <c r="S124" s="237"/>
      <c r="T124" s="23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9" t="s">
        <v>159</v>
      </c>
      <c r="AU124" s="239" t="s">
        <v>83</v>
      </c>
      <c r="AV124" s="13" t="s">
        <v>83</v>
      </c>
      <c r="AW124" s="13" t="s">
        <v>35</v>
      </c>
      <c r="AX124" s="13" t="s">
        <v>73</v>
      </c>
      <c r="AY124" s="239" t="s">
        <v>134</v>
      </c>
    </row>
    <row r="125" s="14" customFormat="1">
      <c r="A125" s="14"/>
      <c r="B125" s="240"/>
      <c r="C125" s="241"/>
      <c r="D125" s="230" t="s">
        <v>159</v>
      </c>
      <c r="E125" s="242" t="s">
        <v>19</v>
      </c>
      <c r="F125" s="243" t="s">
        <v>160</v>
      </c>
      <c r="G125" s="241"/>
      <c r="H125" s="244">
        <v>590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0" t="s">
        <v>159</v>
      </c>
      <c r="AU125" s="250" t="s">
        <v>83</v>
      </c>
      <c r="AV125" s="14" t="s">
        <v>142</v>
      </c>
      <c r="AW125" s="14" t="s">
        <v>35</v>
      </c>
      <c r="AX125" s="14" t="s">
        <v>81</v>
      </c>
      <c r="AY125" s="250" t="s">
        <v>134</v>
      </c>
    </row>
    <row r="126" s="2" customFormat="1" ht="16.5" customHeight="1">
      <c r="A126" s="40"/>
      <c r="B126" s="41"/>
      <c r="C126" s="255" t="s">
        <v>8</v>
      </c>
      <c r="D126" s="255" t="s">
        <v>215</v>
      </c>
      <c r="E126" s="256" t="s">
        <v>225</v>
      </c>
      <c r="F126" s="257" t="s">
        <v>217</v>
      </c>
      <c r="G126" s="258" t="s">
        <v>218</v>
      </c>
      <c r="H126" s="259">
        <v>1239</v>
      </c>
      <c r="I126" s="260"/>
      <c r="J126" s="261">
        <f>ROUND(I126*H126,2)</f>
        <v>0</v>
      </c>
      <c r="K126" s="257" t="s">
        <v>158</v>
      </c>
      <c r="L126" s="262"/>
      <c r="M126" s="263" t="s">
        <v>19</v>
      </c>
      <c r="N126" s="264" t="s">
        <v>44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167</v>
      </c>
      <c r="AT126" s="217" t="s">
        <v>215</v>
      </c>
      <c r="AU126" s="217" t="s">
        <v>83</v>
      </c>
      <c r="AY126" s="19" t="s">
        <v>134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142</v>
      </c>
      <c r="BM126" s="217" t="s">
        <v>226</v>
      </c>
    </row>
    <row r="127" s="13" customFormat="1">
      <c r="A127" s="13"/>
      <c r="B127" s="228"/>
      <c r="C127" s="229"/>
      <c r="D127" s="230" t="s">
        <v>159</v>
      </c>
      <c r="E127" s="231" t="s">
        <v>19</v>
      </c>
      <c r="F127" s="232" t="s">
        <v>227</v>
      </c>
      <c r="G127" s="229"/>
      <c r="H127" s="233">
        <v>1239</v>
      </c>
      <c r="I127" s="234"/>
      <c r="J127" s="229"/>
      <c r="K127" s="229"/>
      <c r="L127" s="235"/>
      <c r="M127" s="236"/>
      <c r="N127" s="237"/>
      <c r="O127" s="237"/>
      <c r="P127" s="237"/>
      <c r="Q127" s="237"/>
      <c r="R127" s="237"/>
      <c r="S127" s="237"/>
      <c r="T127" s="23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9" t="s">
        <v>159</v>
      </c>
      <c r="AU127" s="239" t="s">
        <v>83</v>
      </c>
      <c r="AV127" s="13" t="s">
        <v>83</v>
      </c>
      <c r="AW127" s="13" t="s">
        <v>35</v>
      </c>
      <c r="AX127" s="13" t="s">
        <v>73</v>
      </c>
      <c r="AY127" s="239" t="s">
        <v>134</v>
      </c>
    </row>
    <row r="128" s="14" customFormat="1">
      <c r="A128" s="14"/>
      <c r="B128" s="240"/>
      <c r="C128" s="241"/>
      <c r="D128" s="230" t="s">
        <v>159</v>
      </c>
      <c r="E128" s="242" t="s">
        <v>19</v>
      </c>
      <c r="F128" s="243" t="s">
        <v>160</v>
      </c>
      <c r="G128" s="241"/>
      <c r="H128" s="244">
        <v>1239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0" t="s">
        <v>159</v>
      </c>
      <c r="AU128" s="250" t="s">
        <v>83</v>
      </c>
      <c r="AV128" s="14" t="s">
        <v>142</v>
      </c>
      <c r="AW128" s="14" t="s">
        <v>35</v>
      </c>
      <c r="AX128" s="14" t="s">
        <v>81</v>
      </c>
      <c r="AY128" s="250" t="s">
        <v>134</v>
      </c>
    </row>
    <row r="129" s="2" customFormat="1" ht="24.15" customHeight="1">
      <c r="A129" s="40"/>
      <c r="B129" s="41"/>
      <c r="C129" s="206" t="s">
        <v>228</v>
      </c>
      <c r="D129" s="206" t="s">
        <v>137</v>
      </c>
      <c r="E129" s="207" t="s">
        <v>229</v>
      </c>
      <c r="F129" s="208" t="s">
        <v>230</v>
      </c>
      <c r="G129" s="209" t="s">
        <v>218</v>
      </c>
      <c r="H129" s="210">
        <v>720</v>
      </c>
      <c r="I129" s="211"/>
      <c r="J129" s="212">
        <f>ROUND(I129*H129,2)</f>
        <v>0</v>
      </c>
      <c r="K129" s="208" t="s">
        <v>158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142</v>
      </c>
      <c r="AT129" s="217" t="s">
        <v>137</v>
      </c>
      <c r="AU129" s="217" t="s">
        <v>83</v>
      </c>
      <c r="AY129" s="19" t="s">
        <v>134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ROUND(I129*H129,2)</f>
        <v>0</v>
      </c>
      <c r="BL129" s="19" t="s">
        <v>142</v>
      </c>
      <c r="BM129" s="217" t="s">
        <v>231</v>
      </c>
    </row>
    <row r="130" s="2" customFormat="1" ht="24.15" customHeight="1">
      <c r="A130" s="40"/>
      <c r="B130" s="41"/>
      <c r="C130" s="206" t="s">
        <v>207</v>
      </c>
      <c r="D130" s="206" t="s">
        <v>137</v>
      </c>
      <c r="E130" s="207" t="s">
        <v>232</v>
      </c>
      <c r="F130" s="208" t="s">
        <v>230</v>
      </c>
      <c r="G130" s="209" t="s">
        <v>218</v>
      </c>
      <c r="H130" s="210">
        <v>3906</v>
      </c>
      <c r="I130" s="211"/>
      <c r="J130" s="212">
        <f>ROUND(I130*H130,2)</f>
        <v>0</v>
      </c>
      <c r="K130" s="208" t="s">
        <v>158</v>
      </c>
      <c r="L130" s="46"/>
      <c r="M130" s="213" t="s">
        <v>19</v>
      </c>
      <c r="N130" s="214" t="s">
        <v>44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142</v>
      </c>
      <c r="AT130" s="217" t="s">
        <v>137</v>
      </c>
      <c r="AU130" s="217" t="s">
        <v>83</v>
      </c>
      <c r="AY130" s="19" t="s">
        <v>134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81</v>
      </c>
      <c r="BK130" s="218">
        <f>ROUND(I130*H130,2)</f>
        <v>0</v>
      </c>
      <c r="BL130" s="19" t="s">
        <v>142</v>
      </c>
      <c r="BM130" s="217" t="s">
        <v>233</v>
      </c>
    </row>
    <row r="131" s="2" customFormat="1">
      <c r="A131" s="40"/>
      <c r="B131" s="41"/>
      <c r="C131" s="42"/>
      <c r="D131" s="230" t="s">
        <v>181</v>
      </c>
      <c r="E131" s="42"/>
      <c r="F131" s="254" t="s">
        <v>200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181</v>
      </c>
      <c r="AU131" s="19" t="s">
        <v>83</v>
      </c>
    </row>
    <row r="132" s="13" customFormat="1">
      <c r="A132" s="13"/>
      <c r="B132" s="228"/>
      <c r="C132" s="229"/>
      <c r="D132" s="230" t="s">
        <v>159</v>
      </c>
      <c r="E132" s="231" t="s">
        <v>19</v>
      </c>
      <c r="F132" s="232" t="s">
        <v>234</v>
      </c>
      <c r="G132" s="229"/>
      <c r="H132" s="233">
        <v>3906</v>
      </c>
      <c r="I132" s="234"/>
      <c r="J132" s="229"/>
      <c r="K132" s="229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159</v>
      </c>
      <c r="AU132" s="239" t="s">
        <v>83</v>
      </c>
      <c r="AV132" s="13" t="s">
        <v>83</v>
      </c>
      <c r="AW132" s="13" t="s">
        <v>35</v>
      </c>
      <c r="AX132" s="13" t="s">
        <v>73</v>
      </c>
      <c r="AY132" s="239" t="s">
        <v>134</v>
      </c>
    </row>
    <row r="133" s="14" customFormat="1">
      <c r="A133" s="14"/>
      <c r="B133" s="240"/>
      <c r="C133" s="241"/>
      <c r="D133" s="230" t="s">
        <v>159</v>
      </c>
      <c r="E133" s="242" t="s">
        <v>19</v>
      </c>
      <c r="F133" s="243" t="s">
        <v>160</v>
      </c>
      <c r="G133" s="241"/>
      <c r="H133" s="244">
        <v>3906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159</v>
      </c>
      <c r="AU133" s="250" t="s">
        <v>83</v>
      </c>
      <c r="AV133" s="14" t="s">
        <v>142</v>
      </c>
      <c r="AW133" s="14" t="s">
        <v>35</v>
      </c>
      <c r="AX133" s="14" t="s">
        <v>81</v>
      </c>
      <c r="AY133" s="250" t="s">
        <v>134</v>
      </c>
    </row>
    <row r="134" s="2" customFormat="1" ht="24.15" customHeight="1">
      <c r="A134" s="40"/>
      <c r="B134" s="41"/>
      <c r="C134" s="206" t="s">
        <v>235</v>
      </c>
      <c r="D134" s="206" t="s">
        <v>137</v>
      </c>
      <c r="E134" s="207" t="s">
        <v>236</v>
      </c>
      <c r="F134" s="208" t="s">
        <v>237</v>
      </c>
      <c r="G134" s="209" t="s">
        <v>180</v>
      </c>
      <c r="H134" s="210">
        <v>4360</v>
      </c>
      <c r="I134" s="211"/>
      <c r="J134" s="212">
        <f>ROUND(I134*H134,2)</f>
        <v>0</v>
      </c>
      <c r="K134" s="208" t="s">
        <v>158</v>
      </c>
      <c r="L134" s="46"/>
      <c r="M134" s="213" t="s">
        <v>19</v>
      </c>
      <c r="N134" s="214" t="s">
        <v>44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142</v>
      </c>
      <c r="AT134" s="217" t="s">
        <v>137</v>
      </c>
      <c r="AU134" s="217" t="s">
        <v>83</v>
      </c>
      <c r="AY134" s="19" t="s">
        <v>134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81</v>
      </c>
      <c r="BK134" s="218">
        <f>ROUND(I134*H134,2)</f>
        <v>0</v>
      </c>
      <c r="BL134" s="19" t="s">
        <v>142</v>
      </c>
      <c r="BM134" s="217" t="s">
        <v>238</v>
      </c>
    </row>
    <row r="135" s="13" customFormat="1">
      <c r="A135" s="13"/>
      <c r="B135" s="228"/>
      <c r="C135" s="229"/>
      <c r="D135" s="230" t="s">
        <v>159</v>
      </c>
      <c r="E135" s="231" t="s">
        <v>19</v>
      </c>
      <c r="F135" s="232" t="s">
        <v>239</v>
      </c>
      <c r="G135" s="229"/>
      <c r="H135" s="233">
        <v>1770</v>
      </c>
      <c r="I135" s="234"/>
      <c r="J135" s="229"/>
      <c r="K135" s="229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159</v>
      </c>
      <c r="AU135" s="239" t="s">
        <v>83</v>
      </c>
      <c r="AV135" s="13" t="s">
        <v>83</v>
      </c>
      <c r="AW135" s="13" t="s">
        <v>35</v>
      </c>
      <c r="AX135" s="13" t="s">
        <v>73</v>
      </c>
      <c r="AY135" s="239" t="s">
        <v>134</v>
      </c>
    </row>
    <row r="136" s="13" customFormat="1">
      <c r="A136" s="13"/>
      <c r="B136" s="228"/>
      <c r="C136" s="229"/>
      <c r="D136" s="230" t="s">
        <v>159</v>
      </c>
      <c r="E136" s="231" t="s">
        <v>19</v>
      </c>
      <c r="F136" s="232" t="s">
        <v>240</v>
      </c>
      <c r="G136" s="229"/>
      <c r="H136" s="233">
        <v>870</v>
      </c>
      <c r="I136" s="234"/>
      <c r="J136" s="229"/>
      <c r="K136" s="229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159</v>
      </c>
      <c r="AU136" s="239" t="s">
        <v>83</v>
      </c>
      <c r="AV136" s="13" t="s">
        <v>83</v>
      </c>
      <c r="AW136" s="13" t="s">
        <v>35</v>
      </c>
      <c r="AX136" s="13" t="s">
        <v>73</v>
      </c>
      <c r="AY136" s="239" t="s">
        <v>134</v>
      </c>
    </row>
    <row r="137" s="13" customFormat="1">
      <c r="A137" s="13"/>
      <c r="B137" s="228"/>
      <c r="C137" s="229"/>
      <c r="D137" s="230" t="s">
        <v>159</v>
      </c>
      <c r="E137" s="231" t="s">
        <v>19</v>
      </c>
      <c r="F137" s="232" t="s">
        <v>241</v>
      </c>
      <c r="G137" s="229"/>
      <c r="H137" s="233">
        <v>50</v>
      </c>
      <c r="I137" s="234"/>
      <c r="J137" s="229"/>
      <c r="K137" s="229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159</v>
      </c>
      <c r="AU137" s="239" t="s">
        <v>83</v>
      </c>
      <c r="AV137" s="13" t="s">
        <v>83</v>
      </c>
      <c r="AW137" s="13" t="s">
        <v>35</v>
      </c>
      <c r="AX137" s="13" t="s">
        <v>73</v>
      </c>
      <c r="AY137" s="239" t="s">
        <v>134</v>
      </c>
    </row>
    <row r="138" s="13" customFormat="1">
      <c r="A138" s="13"/>
      <c r="B138" s="228"/>
      <c r="C138" s="229"/>
      <c r="D138" s="230" t="s">
        <v>159</v>
      </c>
      <c r="E138" s="231" t="s">
        <v>19</v>
      </c>
      <c r="F138" s="232" t="s">
        <v>242</v>
      </c>
      <c r="G138" s="229"/>
      <c r="H138" s="233">
        <v>1623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159</v>
      </c>
      <c r="AU138" s="239" t="s">
        <v>83</v>
      </c>
      <c r="AV138" s="13" t="s">
        <v>83</v>
      </c>
      <c r="AW138" s="13" t="s">
        <v>35</v>
      </c>
      <c r="AX138" s="13" t="s">
        <v>73</v>
      </c>
      <c r="AY138" s="239" t="s">
        <v>134</v>
      </c>
    </row>
    <row r="139" s="13" customFormat="1">
      <c r="A139" s="13"/>
      <c r="B139" s="228"/>
      <c r="C139" s="229"/>
      <c r="D139" s="230" t="s">
        <v>159</v>
      </c>
      <c r="E139" s="231" t="s">
        <v>19</v>
      </c>
      <c r="F139" s="232" t="s">
        <v>243</v>
      </c>
      <c r="G139" s="229"/>
      <c r="H139" s="233">
        <v>40</v>
      </c>
      <c r="I139" s="234"/>
      <c r="J139" s="229"/>
      <c r="K139" s="229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159</v>
      </c>
      <c r="AU139" s="239" t="s">
        <v>83</v>
      </c>
      <c r="AV139" s="13" t="s">
        <v>83</v>
      </c>
      <c r="AW139" s="13" t="s">
        <v>35</v>
      </c>
      <c r="AX139" s="13" t="s">
        <v>73</v>
      </c>
      <c r="AY139" s="239" t="s">
        <v>134</v>
      </c>
    </row>
    <row r="140" s="13" customFormat="1">
      <c r="A140" s="13"/>
      <c r="B140" s="228"/>
      <c r="C140" s="229"/>
      <c r="D140" s="230" t="s">
        <v>159</v>
      </c>
      <c r="E140" s="231" t="s">
        <v>19</v>
      </c>
      <c r="F140" s="232" t="s">
        <v>244</v>
      </c>
      <c r="G140" s="229"/>
      <c r="H140" s="233">
        <v>7</v>
      </c>
      <c r="I140" s="234"/>
      <c r="J140" s="229"/>
      <c r="K140" s="229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159</v>
      </c>
      <c r="AU140" s="239" t="s">
        <v>83</v>
      </c>
      <c r="AV140" s="13" t="s">
        <v>83</v>
      </c>
      <c r="AW140" s="13" t="s">
        <v>35</v>
      </c>
      <c r="AX140" s="13" t="s">
        <v>73</v>
      </c>
      <c r="AY140" s="239" t="s">
        <v>134</v>
      </c>
    </row>
    <row r="141" s="14" customFormat="1">
      <c r="A141" s="14"/>
      <c r="B141" s="240"/>
      <c r="C141" s="241"/>
      <c r="D141" s="230" t="s">
        <v>159</v>
      </c>
      <c r="E141" s="242" t="s">
        <v>19</v>
      </c>
      <c r="F141" s="243" t="s">
        <v>160</v>
      </c>
      <c r="G141" s="241"/>
      <c r="H141" s="244">
        <v>4360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159</v>
      </c>
      <c r="AU141" s="250" t="s">
        <v>83</v>
      </c>
      <c r="AV141" s="14" t="s">
        <v>142</v>
      </c>
      <c r="AW141" s="14" t="s">
        <v>35</v>
      </c>
      <c r="AX141" s="14" t="s">
        <v>81</v>
      </c>
      <c r="AY141" s="250" t="s">
        <v>134</v>
      </c>
    </row>
    <row r="142" s="12" customFormat="1" ht="22.8" customHeight="1">
      <c r="A142" s="12"/>
      <c r="B142" s="190"/>
      <c r="C142" s="191"/>
      <c r="D142" s="192" t="s">
        <v>72</v>
      </c>
      <c r="E142" s="204" t="s">
        <v>83</v>
      </c>
      <c r="F142" s="204" t="s">
        <v>245</v>
      </c>
      <c r="G142" s="191"/>
      <c r="H142" s="191"/>
      <c r="I142" s="194"/>
      <c r="J142" s="205">
        <f>BK142</f>
        <v>0</v>
      </c>
      <c r="K142" s="191"/>
      <c r="L142" s="196"/>
      <c r="M142" s="197"/>
      <c r="N142" s="198"/>
      <c r="O142" s="198"/>
      <c r="P142" s="199">
        <f>SUM(P143:P145)</f>
        <v>0</v>
      </c>
      <c r="Q142" s="198"/>
      <c r="R142" s="199">
        <f>SUM(R143:R145)</f>
        <v>0</v>
      </c>
      <c r="S142" s="198"/>
      <c r="T142" s="200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1" t="s">
        <v>81</v>
      </c>
      <c r="AT142" s="202" t="s">
        <v>72</v>
      </c>
      <c r="AU142" s="202" t="s">
        <v>81</v>
      </c>
      <c r="AY142" s="201" t="s">
        <v>134</v>
      </c>
      <c r="BK142" s="203">
        <f>SUM(BK143:BK145)</f>
        <v>0</v>
      </c>
    </row>
    <row r="143" s="2" customFormat="1" ht="44.25" customHeight="1">
      <c r="A143" s="40"/>
      <c r="B143" s="41"/>
      <c r="C143" s="206" t="s">
        <v>209</v>
      </c>
      <c r="D143" s="206" t="s">
        <v>137</v>
      </c>
      <c r="E143" s="207" t="s">
        <v>246</v>
      </c>
      <c r="F143" s="208" t="s">
        <v>247</v>
      </c>
      <c r="G143" s="209" t="s">
        <v>248</v>
      </c>
      <c r="H143" s="210">
        <v>505</v>
      </c>
      <c r="I143" s="211"/>
      <c r="J143" s="212">
        <f>ROUND(I143*H143,2)</f>
        <v>0</v>
      </c>
      <c r="K143" s="208" t="s">
        <v>158</v>
      </c>
      <c r="L143" s="46"/>
      <c r="M143" s="213" t="s">
        <v>19</v>
      </c>
      <c r="N143" s="214" t="s">
        <v>44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142</v>
      </c>
      <c r="AT143" s="217" t="s">
        <v>137</v>
      </c>
      <c r="AU143" s="217" t="s">
        <v>83</v>
      </c>
      <c r="AY143" s="19" t="s">
        <v>134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ROUND(I143*H143,2)</f>
        <v>0</v>
      </c>
      <c r="BL143" s="19" t="s">
        <v>142</v>
      </c>
      <c r="BM143" s="217" t="s">
        <v>249</v>
      </c>
    </row>
    <row r="144" s="13" customFormat="1">
      <c r="A144" s="13"/>
      <c r="B144" s="228"/>
      <c r="C144" s="229"/>
      <c r="D144" s="230" t="s">
        <v>159</v>
      </c>
      <c r="E144" s="231" t="s">
        <v>19</v>
      </c>
      <c r="F144" s="232" t="s">
        <v>250</v>
      </c>
      <c r="G144" s="229"/>
      <c r="H144" s="233">
        <v>505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159</v>
      </c>
      <c r="AU144" s="239" t="s">
        <v>83</v>
      </c>
      <c r="AV144" s="13" t="s">
        <v>83</v>
      </c>
      <c r="AW144" s="13" t="s">
        <v>35</v>
      </c>
      <c r="AX144" s="13" t="s">
        <v>73</v>
      </c>
      <c r="AY144" s="239" t="s">
        <v>134</v>
      </c>
    </row>
    <row r="145" s="14" customFormat="1">
      <c r="A145" s="14"/>
      <c r="B145" s="240"/>
      <c r="C145" s="241"/>
      <c r="D145" s="230" t="s">
        <v>159</v>
      </c>
      <c r="E145" s="242" t="s">
        <v>19</v>
      </c>
      <c r="F145" s="243" t="s">
        <v>160</v>
      </c>
      <c r="G145" s="241"/>
      <c r="H145" s="244">
        <v>505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159</v>
      </c>
      <c r="AU145" s="250" t="s">
        <v>83</v>
      </c>
      <c r="AV145" s="14" t="s">
        <v>142</v>
      </c>
      <c r="AW145" s="14" t="s">
        <v>35</v>
      </c>
      <c r="AX145" s="14" t="s">
        <v>81</v>
      </c>
      <c r="AY145" s="250" t="s">
        <v>134</v>
      </c>
    </row>
    <row r="146" s="12" customFormat="1" ht="22.8" customHeight="1">
      <c r="A146" s="12"/>
      <c r="B146" s="190"/>
      <c r="C146" s="191"/>
      <c r="D146" s="192" t="s">
        <v>72</v>
      </c>
      <c r="E146" s="204" t="s">
        <v>196</v>
      </c>
      <c r="F146" s="204" t="s">
        <v>251</v>
      </c>
      <c r="G146" s="191"/>
      <c r="H146" s="191"/>
      <c r="I146" s="194"/>
      <c r="J146" s="205">
        <f>BK146</f>
        <v>0</v>
      </c>
      <c r="K146" s="191"/>
      <c r="L146" s="196"/>
      <c r="M146" s="197"/>
      <c r="N146" s="198"/>
      <c r="O146" s="198"/>
      <c r="P146" s="199">
        <f>SUM(P147:P210)</f>
        <v>0</v>
      </c>
      <c r="Q146" s="198"/>
      <c r="R146" s="199">
        <f>SUM(R147:R210)</f>
        <v>0</v>
      </c>
      <c r="S146" s="198"/>
      <c r="T146" s="200">
        <f>SUM(T147:T210)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81</v>
      </c>
      <c r="AT146" s="202" t="s">
        <v>72</v>
      </c>
      <c r="AU146" s="202" t="s">
        <v>81</v>
      </c>
      <c r="AY146" s="201" t="s">
        <v>134</v>
      </c>
      <c r="BK146" s="203">
        <f>SUM(BK147:BK210)</f>
        <v>0</v>
      </c>
    </row>
    <row r="147" s="2" customFormat="1" ht="24.15" customHeight="1">
      <c r="A147" s="40"/>
      <c r="B147" s="41"/>
      <c r="C147" s="206" t="s">
        <v>252</v>
      </c>
      <c r="D147" s="206" t="s">
        <v>137</v>
      </c>
      <c r="E147" s="207" t="s">
        <v>253</v>
      </c>
      <c r="F147" s="208" t="s">
        <v>254</v>
      </c>
      <c r="G147" s="209" t="s">
        <v>180</v>
      </c>
      <c r="H147" s="210">
        <v>5100</v>
      </c>
      <c r="I147" s="211"/>
      <c r="J147" s="212">
        <f>ROUND(I147*H147,2)</f>
        <v>0</v>
      </c>
      <c r="K147" s="208" t="s">
        <v>141</v>
      </c>
      <c r="L147" s="46"/>
      <c r="M147" s="213" t="s">
        <v>19</v>
      </c>
      <c r="N147" s="214" t="s">
        <v>44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142</v>
      </c>
      <c r="AT147" s="217" t="s">
        <v>137</v>
      </c>
      <c r="AU147" s="217" t="s">
        <v>83</v>
      </c>
      <c r="AY147" s="19" t="s">
        <v>134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81</v>
      </c>
      <c r="BK147" s="218">
        <f>ROUND(I147*H147,2)</f>
        <v>0</v>
      </c>
      <c r="BL147" s="19" t="s">
        <v>142</v>
      </c>
      <c r="BM147" s="217" t="s">
        <v>255</v>
      </c>
    </row>
    <row r="148" s="2" customFormat="1">
      <c r="A148" s="40"/>
      <c r="B148" s="41"/>
      <c r="C148" s="42"/>
      <c r="D148" s="219" t="s">
        <v>143</v>
      </c>
      <c r="E148" s="42"/>
      <c r="F148" s="220" t="s">
        <v>256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143</v>
      </c>
      <c r="AU148" s="19" t="s">
        <v>83</v>
      </c>
    </row>
    <row r="149" s="13" customFormat="1">
      <c r="A149" s="13"/>
      <c r="B149" s="228"/>
      <c r="C149" s="229"/>
      <c r="D149" s="230" t="s">
        <v>159</v>
      </c>
      <c r="E149" s="231" t="s">
        <v>19</v>
      </c>
      <c r="F149" s="232" t="s">
        <v>257</v>
      </c>
      <c r="G149" s="229"/>
      <c r="H149" s="233">
        <v>3580</v>
      </c>
      <c r="I149" s="234"/>
      <c r="J149" s="229"/>
      <c r="K149" s="229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159</v>
      </c>
      <c r="AU149" s="239" t="s">
        <v>83</v>
      </c>
      <c r="AV149" s="13" t="s">
        <v>83</v>
      </c>
      <c r="AW149" s="13" t="s">
        <v>35</v>
      </c>
      <c r="AX149" s="13" t="s">
        <v>73</v>
      </c>
      <c r="AY149" s="239" t="s">
        <v>134</v>
      </c>
    </row>
    <row r="150" s="13" customFormat="1">
      <c r="A150" s="13"/>
      <c r="B150" s="228"/>
      <c r="C150" s="229"/>
      <c r="D150" s="230" t="s">
        <v>159</v>
      </c>
      <c r="E150" s="231" t="s">
        <v>19</v>
      </c>
      <c r="F150" s="232" t="s">
        <v>258</v>
      </c>
      <c r="G150" s="229"/>
      <c r="H150" s="233">
        <v>1480</v>
      </c>
      <c r="I150" s="234"/>
      <c r="J150" s="229"/>
      <c r="K150" s="229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159</v>
      </c>
      <c r="AU150" s="239" t="s">
        <v>83</v>
      </c>
      <c r="AV150" s="13" t="s">
        <v>83</v>
      </c>
      <c r="AW150" s="13" t="s">
        <v>35</v>
      </c>
      <c r="AX150" s="13" t="s">
        <v>73</v>
      </c>
      <c r="AY150" s="239" t="s">
        <v>134</v>
      </c>
    </row>
    <row r="151" s="13" customFormat="1">
      <c r="A151" s="13"/>
      <c r="B151" s="228"/>
      <c r="C151" s="229"/>
      <c r="D151" s="230" t="s">
        <v>159</v>
      </c>
      <c r="E151" s="231" t="s">
        <v>19</v>
      </c>
      <c r="F151" s="232" t="s">
        <v>259</v>
      </c>
      <c r="G151" s="229"/>
      <c r="H151" s="233">
        <v>33</v>
      </c>
      <c r="I151" s="234"/>
      <c r="J151" s="229"/>
      <c r="K151" s="229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159</v>
      </c>
      <c r="AU151" s="239" t="s">
        <v>83</v>
      </c>
      <c r="AV151" s="13" t="s">
        <v>83</v>
      </c>
      <c r="AW151" s="13" t="s">
        <v>35</v>
      </c>
      <c r="AX151" s="13" t="s">
        <v>73</v>
      </c>
      <c r="AY151" s="239" t="s">
        <v>134</v>
      </c>
    </row>
    <row r="152" s="13" customFormat="1">
      <c r="A152" s="13"/>
      <c r="B152" s="228"/>
      <c r="C152" s="229"/>
      <c r="D152" s="230" t="s">
        <v>159</v>
      </c>
      <c r="E152" s="231" t="s">
        <v>19</v>
      </c>
      <c r="F152" s="232" t="s">
        <v>260</v>
      </c>
      <c r="G152" s="229"/>
      <c r="H152" s="233">
        <v>7</v>
      </c>
      <c r="I152" s="234"/>
      <c r="J152" s="229"/>
      <c r="K152" s="229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159</v>
      </c>
      <c r="AU152" s="239" t="s">
        <v>83</v>
      </c>
      <c r="AV152" s="13" t="s">
        <v>83</v>
      </c>
      <c r="AW152" s="13" t="s">
        <v>35</v>
      </c>
      <c r="AX152" s="13" t="s">
        <v>73</v>
      </c>
      <c r="AY152" s="239" t="s">
        <v>134</v>
      </c>
    </row>
    <row r="153" s="14" customFormat="1">
      <c r="A153" s="14"/>
      <c r="B153" s="240"/>
      <c r="C153" s="241"/>
      <c r="D153" s="230" t="s">
        <v>159</v>
      </c>
      <c r="E153" s="242" t="s">
        <v>19</v>
      </c>
      <c r="F153" s="243" t="s">
        <v>160</v>
      </c>
      <c r="G153" s="241"/>
      <c r="H153" s="244">
        <v>5100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159</v>
      </c>
      <c r="AU153" s="250" t="s">
        <v>83</v>
      </c>
      <c r="AV153" s="14" t="s">
        <v>142</v>
      </c>
      <c r="AW153" s="14" t="s">
        <v>35</v>
      </c>
      <c r="AX153" s="14" t="s">
        <v>81</v>
      </c>
      <c r="AY153" s="250" t="s">
        <v>134</v>
      </c>
    </row>
    <row r="154" s="2" customFormat="1" ht="24.15" customHeight="1">
      <c r="A154" s="40"/>
      <c r="B154" s="41"/>
      <c r="C154" s="206" t="s">
        <v>213</v>
      </c>
      <c r="D154" s="206" t="s">
        <v>137</v>
      </c>
      <c r="E154" s="207" t="s">
        <v>261</v>
      </c>
      <c r="F154" s="208" t="s">
        <v>262</v>
      </c>
      <c r="G154" s="209" t="s">
        <v>180</v>
      </c>
      <c r="H154" s="210">
        <v>1030</v>
      </c>
      <c r="I154" s="211"/>
      <c r="J154" s="212">
        <f>ROUND(I154*H154,2)</f>
        <v>0</v>
      </c>
      <c r="K154" s="208" t="s">
        <v>141</v>
      </c>
      <c r="L154" s="46"/>
      <c r="M154" s="213" t="s">
        <v>19</v>
      </c>
      <c r="N154" s="214" t="s">
        <v>44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142</v>
      </c>
      <c r="AT154" s="217" t="s">
        <v>137</v>
      </c>
      <c r="AU154" s="217" t="s">
        <v>83</v>
      </c>
      <c r="AY154" s="19" t="s">
        <v>134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81</v>
      </c>
      <c r="BK154" s="218">
        <f>ROUND(I154*H154,2)</f>
        <v>0</v>
      </c>
      <c r="BL154" s="19" t="s">
        <v>142</v>
      </c>
      <c r="BM154" s="217" t="s">
        <v>263</v>
      </c>
    </row>
    <row r="155" s="2" customFormat="1">
      <c r="A155" s="40"/>
      <c r="B155" s="41"/>
      <c r="C155" s="42"/>
      <c r="D155" s="219" t="s">
        <v>143</v>
      </c>
      <c r="E155" s="42"/>
      <c r="F155" s="220" t="s">
        <v>264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143</v>
      </c>
      <c r="AU155" s="19" t="s">
        <v>83</v>
      </c>
    </row>
    <row r="156" s="2" customFormat="1" ht="49.05" customHeight="1">
      <c r="A156" s="40"/>
      <c r="B156" s="41"/>
      <c r="C156" s="206" t="s">
        <v>265</v>
      </c>
      <c r="D156" s="206" t="s">
        <v>137</v>
      </c>
      <c r="E156" s="207" t="s">
        <v>266</v>
      </c>
      <c r="F156" s="208" t="s">
        <v>267</v>
      </c>
      <c r="G156" s="209" t="s">
        <v>180</v>
      </c>
      <c r="H156" s="210">
        <v>1790</v>
      </c>
      <c r="I156" s="211"/>
      <c r="J156" s="212">
        <f>ROUND(I156*H156,2)</f>
        <v>0</v>
      </c>
      <c r="K156" s="208" t="s">
        <v>141</v>
      </c>
      <c r="L156" s="46"/>
      <c r="M156" s="213" t="s">
        <v>19</v>
      </c>
      <c r="N156" s="214" t="s">
        <v>44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142</v>
      </c>
      <c r="AT156" s="217" t="s">
        <v>137</v>
      </c>
      <c r="AU156" s="217" t="s">
        <v>83</v>
      </c>
      <c r="AY156" s="19" t="s">
        <v>134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81</v>
      </c>
      <c r="BK156" s="218">
        <f>ROUND(I156*H156,2)</f>
        <v>0</v>
      </c>
      <c r="BL156" s="19" t="s">
        <v>142</v>
      </c>
      <c r="BM156" s="217" t="s">
        <v>268</v>
      </c>
    </row>
    <row r="157" s="2" customFormat="1">
      <c r="A157" s="40"/>
      <c r="B157" s="41"/>
      <c r="C157" s="42"/>
      <c r="D157" s="219" t="s">
        <v>143</v>
      </c>
      <c r="E157" s="42"/>
      <c r="F157" s="220" t="s">
        <v>269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143</v>
      </c>
      <c r="AU157" s="19" t="s">
        <v>83</v>
      </c>
    </row>
    <row r="158" s="13" customFormat="1">
      <c r="A158" s="13"/>
      <c r="B158" s="228"/>
      <c r="C158" s="229"/>
      <c r="D158" s="230" t="s">
        <v>159</v>
      </c>
      <c r="E158" s="231" t="s">
        <v>19</v>
      </c>
      <c r="F158" s="232" t="s">
        <v>270</v>
      </c>
      <c r="G158" s="229"/>
      <c r="H158" s="233">
        <v>1790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159</v>
      </c>
      <c r="AU158" s="239" t="s">
        <v>83</v>
      </c>
      <c r="AV158" s="13" t="s">
        <v>83</v>
      </c>
      <c r="AW158" s="13" t="s">
        <v>35</v>
      </c>
      <c r="AX158" s="13" t="s">
        <v>73</v>
      </c>
      <c r="AY158" s="239" t="s">
        <v>134</v>
      </c>
    </row>
    <row r="159" s="14" customFormat="1">
      <c r="A159" s="14"/>
      <c r="B159" s="240"/>
      <c r="C159" s="241"/>
      <c r="D159" s="230" t="s">
        <v>159</v>
      </c>
      <c r="E159" s="242" t="s">
        <v>19</v>
      </c>
      <c r="F159" s="243" t="s">
        <v>160</v>
      </c>
      <c r="G159" s="241"/>
      <c r="H159" s="244">
        <v>1790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159</v>
      </c>
      <c r="AU159" s="250" t="s">
        <v>83</v>
      </c>
      <c r="AV159" s="14" t="s">
        <v>142</v>
      </c>
      <c r="AW159" s="14" t="s">
        <v>35</v>
      </c>
      <c r="AX159" s="14" t="s">
        <v>81</v>
      </c>
      <c r="AY159" s="250" t="s">
        <v>134</v>
      </c>
    </row>
    <row r="160" s="2" customFormat="1" ht="24.15" customHeight="1">
      <c r="A160" s="40"/>
      <c r="B160" s="41"/>
      <c r="C160" s="206" t="s">
        <v>219</v>
      </c>
      <c r="D160" s="206" t="s">
        <v>137</v>
      </c>
      <c r="E160" s="207" t="s">
        <v>271</v>
      </c>
      <c r="F160" s="208" t="s">
        <v>272</v>
      </c>
      <c r="G160" s="209" t="s">
        <v>180</v>
      </c>
      <c r="H160" s="210">
        <v>1790</v>
      </c>
      <c r="I160" s="211"/>
      <c r="J160" s="212">
        <f>ROUND(I160*H160,2)</f>
        <v>0</v>
      </c>
      <c r="K160" s="208" t="s">
        <v>141</v>
      </c>
      <c r="L160" s="46"/>
      <c r="M160" s="213" t="s">
        <v>19</v>
      </c>
      <c r="N160" s="214" t="s">
        <v>44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142</v>
      </c>
      <c r="AT160" s="217" t="s">
        <v>137</v>
      </c>
      <c r="AU160" s="217" t="s">
        <v>83</v>
      </c>
      <c r="AY160" s="19" t="s">
        <v>134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81</v>
      </c>
      <c r="BK160" s="218">
        <f>ROUND(I160*H160,2)</f>
        <v>0</v>
      </c>
      <c r="BL160" s="19" t="s">
        <v>142</v>
      </c>
      <c r="BM160" s="217" t="s">
        <v>273</v>
      </c>
    </row>
    <row r="161" s="2" customFormat="1">
      <c r="A161" s="40"/>
      <c r="B161" s="41"/>
      <c r="C161" s="42"/>
      <c r="D161" s="219" t="s">
        <v>143</v>
      </c>
      <c r="E161" s="42"/>
      <c r="F161" s="220" t="s">
        <v>274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143</v>
      </c>
      <c r="AU161" s="19" t="s">
        <v>83</v>
      </c>
    </row>
    <row r="162" s="13" customFormat="1">
      <c r="A162" s="13"/>
      <c r="B162" s="228"/>
      <c r="C162" s="229"/>
      <c r="D162" s="230" t="s">
        <v>159</v>
      </c>
      <c r="E162" s="231" t="s">
        <v>19</v>
      </c>
      <c r="F162" s="232" t="s">
        <v>275</v>
      </c>
      <c r="G162" s="229"/>
      <c r="H162" s="233">
        <v>1790</v>
      </c>
      <c r="I162" s="234"/>
      <c r="J162" s="229"/>
      <c r="K162" s="229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159</v>
      </c>
      <c r="AU162" s="239" t="s">
        <v>83</v>
      </c>
      <c r="AV162" s="13" t="s">
        <v>83</v>
      </c>
      <c r="AW162" s="13" t="s">
        <v>35</v>
      </c>
      <c r="AX162" s="13" t="s">
        <v>73</v>
      </c>
      <c r="AY162" s="239" t="s">
        <v>134</v>
      </c>
    </row>
    <row r="163" s="14" customFormat="1">
      <c r="A163" s="14"/>
      <c r="B163" s="240"/>
      <c r="C163" s="241"/>
      <c r="D163" s="230" t="s">
        <v>159</v>
      </c>
      <c r="E163" s="242" t="s">
        <v>19</v>
      </c>
      <c r="F163" s="243" t="s">
        <v>160</v>
      </c>
      <c r="G163" s="241"/>
      <c r="H163" s="244">
        <v>1790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159</v>
      </c>
      <c r="AU163" s="250" t="s">
        <v>83</v>
      </c>
      <c r="AV163" s="14" t="s">
        <v>142</v>
      </c>
      <c r="AW163" s="14" t="s">
        <v>35</v>
      </c>
      <c r="AX163" s="14" t="s">
        <v>81</v>
      </c>
      <c r="AY163" s="250" t="s">
        <v>134</v>
      </c>
    </row>
    <row r="164" s="2" customFormat="1" ht="24.15" customHeight="1">
      <c r="A164" s="40"/>
      <c r="B164" s="41"/>
      <c r="C164" s="206" t="s">
        <v>7</v>
      </c>
      <c r="D164" s="206" t="s">
        <v>137</v>
      </c>
      <c r="E164" s="207" t="s">
        <v>276</v>
      </c>
      <c r="F164" s="208" t="s">
        <v>277</v>
      </c>
      <c r="G164" s="209" t="s">
        <v>180</v>
      </c>
      <c r="H164" s="210">
        <v>3580</v>
      </c>
      <c r="I164" s="211"/>
      <c r="J164" s="212">
        <f>ROUND(I164*H164,2)</f>
        <v>0</v>
      </c>
      <c r="K164" s="208" t="s">
        <v>141</v>
      </c>
      <c r="L164" s="46"/>
      <c r="M164" s="213" t="s">
        <v>19</v>
      </c>
      <c r="N164" s="214" t="s">
        <v>44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142</v>
      </c>
      <c r="AT164" s="217" t="s">
        <v>137</v>
      </c>
      <c r="AU164" s="217" t="s">
        <v>83</v>
      </c>
      <c r="AY164" s="19" t="s">
        <v>134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81</v>
      </c>
      <c r="BK164" s="218">
        <f>ROUND(I164*H164,2)</f>
        <v>0</v>
      </c>
      <c r="BL164" s="19" t="s">
        <v>142</v>
      </c>
      <c r="BM164" s="217" t="s">
        <v>278</v>
      </c>
    </row>
    <row r="165" s="2" customFormat="1">
      <c r="A165" s="40"/>
      <c r="B165" s="41"/>
      <c r="C165" s="42"/>
      <c r="D165" s="219" t="s">
        <v>143</v>
      </c>
      <c r="E165" s="42"/>
      <c r="F165" s="220" t="s">
        <v>279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143</v>
      </c>
      <c r="AU165" s="19" t="s">
        <v>83</v>
      </c>
    </row>
    <row r="166" s="13" customFormat="1">
      <c r="A166" s="13"/>
      <c r="B166" s="228"/>
      <c r="C166" s="229"/>
      <c r="D166" s="230" t="s">
        <v>159</v>
      </c>
      <c r="E166" s="231" t="s">
        <v>19</v>
      </c>
      <c r="F166" s="232" t="s">
        <v>280</v>
      </c>
      <c r="G166" s="229"/>
      <c r="H166" s="233">
        <v>3580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159</v>
      </c>
      <c r="AU166" s="239" t="s">
        <v>83</v>
      </c>
      <c r="AV166" s="13" t="s">
        <v>83</v>
      </c>
      <c r="AW166" s="13" t="s">
        <v>35</v>
      </c>
      <c r="AX166" s="13" t="s">
        <v>73</v>
      </c>
      <c r="AY166" s="239" t="s">
        <v>134</v>
      </c>
    </row>
    <row r="167" s="14" customFormat="1">
      <c r="A167" s="14"/>
      <c r="B167" s="240"/>
      <c r="C167" s="241"/>
      <c r="D167" s="230" t="s">
        <v>159</v>
      </c>
      <c r="E167" s="242" t="s">
        <v>19</v>
      </c>
      <c r="F167" s="243" t="s">
        <v>160</v>
      </c>
      <c r="G167" s="241"/>
      <c r="H167" s="244">
        <v>3580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159</v>
      </c>
      <c r="AU167" s="250" t="s">
        <v>83</v>
      </c>
      <c r="AV167" s="14" t="s">
        <v>142</v>
      </c>
      <c r="AW167" s="14" t="s">
        <v>35</v>
      </c>
      <c r="AX167" s="14" t="s">
        <v>81</v>
      </c>
      <c r="AY167" s="250" t="s">
        <v>134</v>
      </c>
    </row>
    <row r="168" s="2" customFormat="1" ht="44.25" customHeight="1">
      <c r="A168" s="40"/>
      <c r="B168" s="41"/>
      <c r="C168" s="206" t="s">
        <v>223</v>
      </c>
      <c r="D168" s="206" t="s">
        <v>137</v>
      </c>
      <c r="E168" s="207" t="s">
        <v>281</v>
      </c>
      <c r="F168" s="208" t="s">
        <v>282</v>
      </c>
      <c r="G168" s="209" t="s">
        <v>180</v>
      </c>
      <c r="H168" s="210">
        <v>1790</v>
      </c>
      <c r="I168" s="211"/>
      <c r="J168" s="212">
        <f>ROUND(I168*H168,2)</f>
        <v>0</v>
      </c>
      <c r="K168" s="208" t="s">
        <v>141</v>
      </c>
      <c r="L168" s="46"/>
      <c r="M168" s="213" t="s">
        <v>19</v>
      </c>
      <c r="N168" s="214" t="s">
        <v>44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142</v>
      </c>
      <c r="AT168" s="217" t="s">
        <v>137</v>
      </c>
      <c r="AU168" s="217" t="s">
        <v>83</v>
      </c>
      <c r="AY168" s="19" t="s">
        <v>134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81</v>
      </c>
      <c r="BK168" s="218">
        <f>ROUND(I168*H168,2)</f>
        <v>0</v>
      </c>
      <c r="BL168" s="19" t="s">
        <v>142</v>
      </c>
      <c r="BM168" s="217" t="s">
        <v>283</v>
      </c>
    </row>
    <row r="169" s="2" customFormat="1">
      <c r="A169" s="40"/>
      <c r="B169" s="41"/>
      <c r="C169" s="42"/>
      <c r="D169" s="219" t="s">
        <v>143</v>
      </c>
      <c r="E169" s="42"/>
      <c r="F169" s="220" t="s">
        <v>284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143</v>
      </c>
      <c r="AU169" s="19" t="s">
        <v>83</v>
      </c>
    </row>
    <row r="170" s="13" customFormat="1">
      <c r="A170" s="13"/>
      <c r="B170" s="228"/>
      <c r="C170" s="229"/>
      <c r="D170" s="230" t="s">
        <v>159</v>
      </c>
      <c r="E170" s="231" t="s">
        <v>19</v>
      </c>
      <c r="F170" s="232" t="s">
        <v>285</v>
      </c>
      <c r="G170" s="229"/>
      <c r="H170" s="233">
        <v>1790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159</v>
      </c>
      <c r="AU170" s="239" t="s">
        <v>83</v>
      </c>
      <c r="AV170" s="13" t="s">
        <v>83</v>
      </c>
      <c r="AW170" s="13" t="s">
        <v>35</v>
      </c>
      <c r="AX170" s="13" t="s">
        <v>73</v>
      </c>
      <c r="AY170" s="239" t="s">
        <v>134</v>
      </c>
    </row>
    <row r="171" s="14" customFormat="1">
      <c r="A171" s="14"/>
      <c r="B171" s="240"/>
      <c r="C171" s="241"/>
      <c r="D171" s="230" t="s">
        <v>159</v>
      </c>
      <c r="E171" s="242" t="s">
        <v>19</v>
      </c>
      <c r="F171" s="243" t="s">
        <v>160</v>
      </c>
      <c r="G171" s="241"/>
      <c r="H171" s="244">
        <v>1790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159</v>
      </c>
      <c r="AU171" s="250" t="s">
        <v>83</v>
      </c>
      <c r="AV171" s="14" t="s">
        <v>142</v>
      </c>
      <c r="AW171" s="14" t="s">
        <v>35</v>
      </c>
      <c r="AX171" s="14" t="s">
        <v>81</v>
      </c>
      <c r="AY171" s="250" t="s">
        <v>134</v>
      </c>
    </row>
    <row r="172" s="2" customFormat="1" ht="62.7" customHeight="1">
      <c r="A172" s="40"/>
      <c r="B172" s="41"/>
      <c r="C172" s="206" t="s">
        <v>286</v>
      </c>
      <c r="D172" s="206" t="s">
        <v>137</v>
      </c>
      <c r="E172" s="207" t="s">
        <v>287</v>
      </c>
      <c r="F172" s="208" t="s">
        <v>288</v>
      </c>
      <c r="G172" s="209" t="s">
        <v>180</v>
      </c>
      <c r="H172" s="210">
        <v>48</v>
      </c>
      <c r="I172" s="211"/>
      <c r="J172" s="212">
        <f>ROUND(I172*H172,2)</f>
        <v>0</v>
      </c>
      <c r="K172" s="208" t="s">
        <v>158</v>
      </c>
      <c r="L172" s="46"/>
      <c r="M172" s="213" t="s">
        <v>19</v>
      </c>
      <c r="N172" s="214" t="s">
        <v>44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142</v>
      </c>
      <c r="AT172" s="217" t="s">
        <v>137</v>
      </c>
      <c r="AU172" s="217" t="s">
        <v>83</v>
      </c>
      <c r="AY172" s="19" t="s">
        <v>134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81</v>
      </c>
      <c r="BK172" s="218">
        <f>ROUND(I172*H172,2)</f>
        <v>0</v>
      </c>
      <c r="BL172" s="19" t="s">
        <v>142</v>
      </c>
      <c r="BM172" s="217" t="s">
        <v>289</v>
      </c>
    </row>
    <row r="173" s="2" customFormat="1">
      <c r="A173" s="40"/>
      <c r="B173" s="41"/>
      <c r="C173" s="42"/>
      <c r="D173" s="230" t="s">
        <v>181</v>
      </c>
      <c r="E173" s="42"/>
      <c r="F173" s="254" t="s">
        <v>290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181</v>
      </c>
      <c r="AU173" s="19" t="s">
        <v>83</v>
      </c>
    </row>
    <row r="174" s="13" customFormat="1">
      <c r="A174" s="13"/>
      <c r="B174" s="228"/>
      <c r="C174" s="229"/>
      <c r="D174" s="230" t="s">
        <v>159</v>
      </c>
      <c r="E174" s="231" t="s">
        <v>19</v>
      </c>
      <c r="F174" s="232" t="s">
        <v>291</v>
      </c>
      <c r="G174" s="229"/>
      <c r="H174" s="233">
        <v>32</v>
      </c>
      <c r="I174" s="234"/>
      <c r="J174" s="229"/>
      <c r="K174" s="229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159</v>
      </c>
      <c r="AU174" s="239" t="s">
        <v>83</v>
      </c>
      <c r="AV174" s="13" t="s">
        <v>83</v>
      </c>
      <c r="AW174" s="13" t="s">
        <v>35</v>
      </c>
      <c r="AX174" s="13" t="s">
        <v>73</v>
      </c>
      <c r="AY174" s="239" t="s">
        <v>134</v>
      </c>
    </row>
    <row r="175" s="13" customFormat="1">
      <c r="A175" s="13"/>
      <c r="B175" s="228"/>
      <c r="C175" s="229"/>
      <c r="D175" s="230" t="s">
        <v>159</v>
      </c>
      <c r="E175" s="231" t="s">
        <v>19</v>
      </c>
      <c r="F175" s="232" t="s">
        <v>292</v>
      </c>
      <c r="G175" s="229"/>
      <c r="H175" s="233">
        <v>16</v>
      </c>
      <c r="I175" s="234"/>
      <c r="J175" s="229"/>
      <c r="K175" s="229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159</v>
      </c>
      <c r="AU175" s="239" t="s">
        <v>83</v>
      </c>
      <c r="AV175" s="13" t="s">
        <v>83</v>
      </c>
      <c r="AW175" s="13" t="s">
        <v>35</v>
      </c>
      <c r="AX175" s="13" t="s">
        <v>73</v>
      </c>
      <c r="AY175" s="239" t="s">
        <v>134</v>
      </c>
    </row>
    <row r="176" s="14" customFormat="1">
      <c r="A176" s="14"/>
      <c r="B176" s="240"/>
      <c r="C176" s="241"/>
      <c r="D176" s="230" t="s">
        <v>159</v>
      </c>
      <c r="E176" s="242" t="s">
        <v>19</v>
      </c>
      <c r="F176" s="243" t="s">
        <v>160</v>
      </c>
      <c r="G176" s="241"/>
      <c r="H176" s="244">
        <v>48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159</v>
      </c>
      <c r="AU176" s="250" t="s">
        <v>83</v>
      </c>
      <c r="AV176" s="14" t="s">
        <v>142</v>
      </c>
      <c r="AW176" s="14" t="s">
        <v>35</v>
      </c>
      <c r="AX176" s="14" t="s">
        <v>81</v>
      </c>
      <c r="AY176" s="250" t="s">
        <v>134</v>
      </c>
    </row>
    <row r="177" s="2" customFormat="1" ht="78" customHeight="1">
      <c r="A177" s="40"/>
      <c r="B177" s="41"/>
      <c r="C177" s="206" t="s">
        <v>226</v>
      </c>
      <c r="D177" s="206" t="s">
        <v>137</v>
      </c>
      <c r="E177" s="207" t="s">
        <v>293</v>
      </c>
      <c r="F177" s="208" t="s">
        <v>294</v>
      </c>
      <c r="G177" s="209" t="s">
        <v>180</v>
      </c>
      <c r="H177" s="210">
        <v>40</v>
      </c>
      <c r="I177" s="211"/>
      <c r="J177" s="212">
        <f>ROUND(I177*H177,2)</f>
        <v>0</v>
      </c>
      <c r="K177" s="208" t="s">
        <v>141</v>
      </c>
      <c r="L177" s="46"/>
      <c r="M177" s="213" t="s">
        <v>19</v>
      </c>
      <c r="N177" s="214" t="s">
        <v>44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142</v>
      </c>
      <c r="AT177" s="217" t="s">
        <v>137</v>
      </c>
      <c r="AU177" s="217" t="s">
        <v>83</v>
      </c>
      <c r="AY177" s="19" t="s">
        <v>134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81</v>
      </c>
      <c r="BK177" s="218">
        <f>ROUND(I177*H177,2)</f>
        <v>0</v>
      </c>
      <c r="BL177" s="19" t="s">
        <v>142</v>
      </c>
      <c r="BM177" s="217" t="s">
        <v>295</v>
      </c>
    </row>
    <row r="178" s="2" customFormat="1">
      <c r="A178" s="40"/>
      <c r="B178" s="41"/>
      <c r="C178" s="42"/>
      <c r="D178" s="219" t="s">
        <v>143</v>
      </c>
      <c r="E178" s="42"/>
      <c r="F178" s="220" t="s">
        <v>296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143</v>
      </c>
      <c r="AU178" s="19" t="s">
        <v>83</v>
      </c>
    </row>
    <row r="179" s="13" customFormat="1">
      <c r="A179" s="13"/>
      <c r="B179" s="228"/>
      <c r="C179" s="229"/>
      <c r="D179" s="230" t="s">
        <v>159</v>
      </c>
      <c r="E179" s="231" t="s">
        <v>19</v>
      </c>
      <c r="F179" s="232" t="s">
        <v>297</v>
      </c>
      <c r="G179" s="229"/>
      <c r="H179" s="233">
        <v>33</v>
      </c>
      <c r="I179" s="234"/>
      <c r="J179" s="229"/>
      <c r="K179" s="229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159</v>
      </c>
      <c r="AU179" s="239" t="s">
        <v>83</v>
      </c>
      <c r="AV179" s="13" t="s">
        <v>83</v>
      </c>
      <c r="AW179" s="13" t="s">
        <v>35</v>
      </c>
      <c r="AX179" s="13" t="s">
        <v>73</v>
      </c>
      <c r="AY179" s="239" t="s">
        <v>134</v>
      </c>
    </row>
    <row r="180" s="15" customFormat="1">
      <c r="A180" s="15"/>
      <c r="B180" s="265"/>
      <c r="C180" s="266"/>
      <c r="D180" s="230" t="s">
        <v>159</v>
      </c>
      <c r="E180" s="267" t="s">
        <v>19</v>
      </c>
      <c r="F180" s="268" t="s">
        <v>298</v>
      </c>
      <c r="G180" s="266"/>
      <c r="H180" s="267" t="s">
        <v>19</v>
      </c>
      <c r="I180" s="269"/>
      <c r="J180" s="266"/>
      <c r="K180" s="266"/>
      <c r="L180" s="270"/>
      <c r="M180" s="271"/>
      <c r="N180" s="272"/>
      <c r="O180" s="272"/>
      <c r="P180" s="272"/>
      <c r="Q180" s="272"/>
      <c r="R180" s="272"/>
      <c r="S180" s="272"/>
      <c r="T180" s="27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4" t="s">
        <v>159</v>
      </c>
      <c r="AU180" s="274" t="s">
        <v>83</v>
      </c>
      <c r="AV180" s="15" t="s">
        <v>81</v>
      </c>
      <c r="AW180" s="15" t="s">
        <v>35</v>
      </c>
      <c r="AX180" s="15" t="s">
        <v>73</v>
      </c>
      <c r="AY180" s="274" t="s">
        <v>134</v>
      </c>
    </row>
    <row r="181" s="13" customFormat="1">
      <c r="A181" s="13"/>
      <c r="B181" s="228"/>
      <c r="C181" s="229"/>
      <c r="D181" s="230" t="s">
        <v>159</v>
      </c>
      <c r="E181" s="231" t="s">
        <v>19</v>
      </c>
      <c r="F181" s="232" t="s">
        <v>299</v>
      </c>
      <c r="G181" s="229"/>
      <c r="H181" s="233">
        <v>7</v>
      </c>
      <c r="I181" s="234"/>
      <c r="J181" s="229"/>
      <c r="K181" s="229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159</v>
      </c>
      <c r="AU181" s="239" t="s">
        <v>83</v>
      </c>
      <c r="AV181" s="13" t="s">
        <v>83</v>
      </c>
      <c r="AW181" s="13" t="s">
        <v>35</v>
      </c>
      <c r="AX181" s="13" t="s">
        <v>73</v>
      </c>
      <c r="AY181" s="239" t="s">
        <v>134</v>
      </c>
    </row>
    <row r="182" s="14" customFormat="1">
      <c r="A182" s="14"/>
      <c r="B182" s="240"/>
      <c r="C182" s="241"/>
      <c r="D182" s="230" t="s">
        <v>159</v>
      </c>
      <c r="E182" s="242" t="s">
        <v>19</v>
      </c>
      <c r="F182" s="243" t="s">
        <v>160</v>
      </c>
      <c r="G182" s="241"/>
      <c r="H182" s="244">
        <v>40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159</v>
      </c>
      <c r="AU182" s="250" t="s">
        <v>83</v>
      </c>
      <c r="AV182" s="14" t="s">
        <v>142</v>
      </c>
      <c r="AW182" s="14" t="s">
        <v>35</v>
      </c>
      <c r="AX182" s="14" t="s">
        <v>81</v>
      </c>
      <c r="AY182" s="250" t="s">
        <v>134</v>
      </c>
    </row>
    <row r="183" s="2" customFormat="1" ht="24.15" customHeight="1">
      <c r="A183" s="40"/>
      <c r="B183" s="41"/>
      <c r="C183" s="255" t="s">
        <v>300</v>
      </c>
      <c r="D183" s="255" t="s">
        <v>215</v>
      </c>
      <c r="E183" s="256" t="s">
        <v>301</v>
      </c>
      <c r="F183" s="257" t="s">
        <v>302</v>
      </c>
      <c r="G183" s="258" t="s">
        <v>180</v>
      </c>
      <c r="H183" s="259">
        <v>33.990000000000002</v>
      </c>
      <c r="I183" s="260"/>
      <c r="J183" s="261">
        <f>ROUND(I183*H183,2)</f>
        <v>0</v>
      </c>
      <c r="K183" s="257" t="s">
        <v>158</v>
      </c>
      <c r="L183" s="262"/>
      <c r="M183" s="263" t="s">
        <v>19</v>
      </c>
      <c r="N183" s="264" t="s">
        <v>44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167</v>
      </c>
      <c r="AT183" s="217" t="s">
        <v>215</v>
      </c>
      <c r="AU183" s="217" t="s">
        <v>83</v>
      </c>
      <c r="AY183" s="19" t="s">
        <v>134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81</v>
      </c>
      <c r="BK183" s="218">
        <f>ROUND(I183*H183,2)</f>
        <v>0</v>
      </c>
      <c r="BL183" s="19" t="s">
        <v>142</v>
      </c>
      <c r="BM183" s="217" t="s">
        <v>303</v>
      </c>
    </row>
    <row r="184" s="13" customFormat="1">
      <c r="A184" s="13"/>
      <c r="B184" s="228"/>
      <c r="C184" s="229"/>
      <c r="D184" s="230" t="s">
        <v>159</v>
      </c>
      <c r="E184" s="231" t="s">
        <v>19</v>
      </c>
      <c r="F184" s="232" t="s">
        <v>304</v>
      </c>
      <c r="G184" s="229"/>
      <c r="H184" s="233">
        <v>33.990000000000002</v>
      </c>
      <c r="I184" s="234"/>
      <c r="J184" s="229"/>
      <c r="K184" s="229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159</v>
      </c>
      <c r="AU184" s="239" t="s">
        <v>83</v>
      </c>
      <c r="AV184" s="13" t="s">
        <v>83</v>
      </c>
      <c r="AW184" s="13" t="s">
        <v>35</v>
      </c>
      <c r="AX184" s="13" t="s">
        <v>73</v>
      </c>
      <c r="AY184" s="239" t="s">
        <v>134</v>
      </c>
    </row>
    <row r="185" s="14" customFormat="1">
      <c r="A185" s="14"/>
      <c r="B185" s="240"/>
      <c r="C185" s="241"/>
      <c r="D185" s="230" t="s">
        <v>159</v>
      </c>
      <c r="E185" s="242" t="s">
        <v>19</v>
      </c>
      <c r="F185" s="243" t="s">
        <v>160</v>
      </c>
      <c r="G185" s="241"/>
      <c r="H185" s="244">
        <v>33.990000000000002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159</v>
      </c>
      <c r="AU185" s="250" t="s">
        <v>83</v>
      </c>
      <c r="AV185" s="14" t="s">
        <v>142</v>
      </c>
      <c r="AW185" s="14" t="s">
        <v>35</v>
      </c>
      <c r="AX185" s="14" t="s">
        <v>81</v>
      </c>
      <c r="AY185" s="250" t="s">
        <v>134</v>
      </c>
    </row>
    <row r="186" s="2" customFormat="1" ht="24.15" customHeight="1">
      <c r="A186" s="40"/>
      <c r="B186" s="41"/>
      <c r="C186" s="255" t="s">
        <v>231</v>
      </c>
      <c r="D186" s="255" t="s">
        <v>215</v>
      </c>
      <c r="E186" s="256" t="s">
        <v>305</v>
      </c>
      <c r="F186" s="257" t="s">
        <v>306</v>
      </c>
      <c r="G186" s="258" t="s">
        <v>180</v>
      </c>
      <c r="H186" s="259">
        <v>7.21</v>
      </c>
      <c r="I186" s="260"/>
      <c r="J186" s="261">
        <f>ROUND(I186*H186,2)</f>
        <v>0</v>
      </c>
      <c r="K186" s="257" t="s">
        <v>158</v>
      </c>
      <c r="L186" s="262"/>
      <c r="M186" s="263" t="s">
        <v>19</v>
      </c>
      <c r="N186" s="264" t="s">
        <v>44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167</v>
      </c>
      <c r="AT186" s="217" t="s">
        <v>215</v>
      </c>
      <c r="AU186" s="217" t="s">
        <v>83</v>
      </c>
      <c r="AY186" s="19" t="s">
        <v>134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81</v>
      </c>
      <c r="BK186" s="218">
        <f>ROUND(I186*H186,2)</f>
        <v>0</v>
      </c>
      <c r="BL186" s="19" t="s">
        <v>142</v>
      </c>
      <c r="BM186" s="217" t="s">
        <v>307</v>
      </c>
    </row>
    <row r="187" s="13" customFormat="1">
      <c r="A187" s="13"/>
      <c r="B187" s="228"/>
      <c r="C187" s="229"/>
      <c r="D187" s="230" t="s">
        <v>159</v>
      </c>
      <c r="E187" s="231" t="s">
        <v>19</v>
      </c>
      <c r="F187" s="232" t="s">
        <v>308</v>
      </c>
      <c r="G187" s="229"/>
      <c r="H187" s="233">
        <v>7.21</v>
      </c>
      <c r="I187" s="234"/>
      <c r="J187" s="229"/>
      <c r="K187" s="229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159</v>
      </c>
      <c r="AU187" s="239" t="s">
        <v>83</v>
      </c>
      <c r="AV187" s="13" t="s">
        <v>83</v>
      </c>
      <c r="AW187" s="13" t="s">
        <v>35</v>
      </c>
      <c r="AX187" s="13" t="s">
        <v>73</v>
      </c>
      <c r="AY187" s="239" t="s">
        <v>134</v>
      </c>
    </row>
    <row r="188" s="14" customFormat="1">
      <c r="A188" s="14"/>
      <c r="B188" s="240"/>
      <c r="C188" s="241"/>
      <c r="D188" s="230" t="s">
        <v>159</v>
      </c>
      <c r="E188" s="242" t="s">
        <v>19</v>
      </c>
      <c r="F188" s="243" t="s">
        <v>160</v>
      </c>
      <c r="G188" s="241"/>
      <c r="H188" s="244">
        <v>7.21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159</v>
      </c>
      <c r="AU188" s="250" t="s">
        <v>83</v>
      </c>
      <c r="AV188" s="14" t="s">
        <v>142</v>
      </c>
      <c r="AW188" s="14" t="s">
        <v>35</v>
      </c>
      <c r="AX188" s="14" t="s">
        <v>81</v>
      </c>
      <c r="AY188" s="250" t="s">
        <v>134</v>
      </c>
    </row>
    <row r="189" s="2" customFormat="1" ht="78" customHeight="1">
      <c r="A189" s="40"/>
      <c r="B189" s="41"/>
      <c r="C189" s="206" t="s">
        <v>309</v>
      </c>
      <c r="D189" s="206" t="s">
        <v>137</v>
      </c>
      <c r="E189" s="207" t="s">
        <v>310</v>
      </c>
      <c r="F189" s="208" t="s">
        <v>311</v>
      </c>
      <c r="G189" s="209" t="s">
        <v>180</v>
      </c>
      <c r="H189" s="210">
        <v>1480</v>
      </c>
      <c r="I189" s="211"/>
      <c r="J189" s="212">
        <f>ROUND(I189*H189,2)</f>
        <v>0</v>
      </c>
      <c r="K189" s="208" t="s">
        <v>141</v>
      </c>
      <c r="L189" s="46"/>
      <c r="M189" s="213" t="s">
        <v>19</v>
      </c>
      <c r="N189" s="214" t="s">
        <v>44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142</v>
      </c>
      <c r="AT189" s="217" t="s">
        <v>137</v>
      </c>
      <c r="AU189" s="217" t="s">
        <v>83</v>
      </c>
      <c r="AY189" s="19" t="s">
        <v>134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81</v>
      </c>
      <c r="BK189" s="218">
        <f>ROUND(I189*H189,2)</f>
        <v>0</v>
      </c>
      <c r="BL189" s="19" t="s">
        <v>142</v>
      </c>
      <c r="BM189" s="217" t="s">
        <v>312</v>
      </c>
    </row>
    <row r="190" s="2" customFormat="1">
      <c r="A190" s="40"/>
      <c r="B190" s="41"/>
      <c r="C190" s="42"/>
      <c r="D190" s="219" t="s">
        <v>143</v>
      </c>
      <c r="E190" s="42"/>
      <c r="F190" s="220" t="s">
        <v>313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143</v>
      </c>
      <c r="AU190" s="19" t="s">
        <v>83</v>
      </c>
    </row>
    <row r="191" s="15" customFormat="1">
      <c r="A191" s="15"/>
      <c r="B191" s="265"/>
      <c r="C191" s="266"/>
      <c r="D191" s="230" t="s">
        <v>159</v>
      </c>
      <c r="E191" s="267" t="s">
        <v>19</v>
      </c>
      <c r="F191" s="268" t="s">
        <v>314</v>
      </c>
      <c r="G191" s="266"/>
      <c r="H191" s="267" t="s">
        <v>19</v>
      </c>
      <c r="I191" s="269"/>
      <c r="J191" s="266"/>
      <c r="K191" s="266"/>
      <c r="L191" s="270"/>
      <c r="M191" s="271"/>
      <c r="N191" s="272"/>
      <c r="O191" s="272"/>
      <c r="P191" s="272"/>
      <c r="Q191" s="272"/>
      <c r="R191" s="272"/>
      <c r="S191" s="272"/>
      <c r="T191" s="27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4" t="s">
        <v>159</v>
      </c>
      <c r="AU191" s="274" t="s">
        <v>83</v>
      </c>
      <c r="AV191" s="15" t="s">
        <v>81</v>
      </c>
      <c r="AW191" s="15" t="s">
        <v>35</v>
      </c>
      <c r="AX191" s="15" t="s">
        <v>73</v>
      </c>
      <c r="AY191" s="274" t="s">
        <v>134</v>
      </c>
    </row>
    <row r="192" s="13" customFormat="1">
      <c r="A192" s="13"/>
      <c r="B192" s="228"/>
      <c r="C192" s="229"/>
      <c r="D192" s="230" t="s">
        <v>159</v>
      </c>
      <c r="E192" s="231" t="s">
        <v>19</v>
      </c>
      <c r="F192" s="232" t="s">
        <v>315</v>
      </c>
      <c r="G192" s="229"/>
      <c r="H192" s="233">
        <v>1480</v>
      </c>
      <c r="I192" s="234"/>
      <c r="J192" s="229"/>
      <c r="K192" s="229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159</v>
      </c>
      <c r="AU192" s="239" t="s">
        <v>83</v>
      </c>
      <c r="AV192" s="13" t="s">
        <v>83</v>
      </c>
      <c r="AW192" s="13" t="s">
        <v>35</v>
      </c>
      <c r="AX192" s="13" t="s">
        <v>73</v>
      </c>
      <c r="AY192" s="239" t="s">
        <v>134</v>
      </c>
    </row>
    <row r="193" s="14" customFormat="1">
      <c r="A193" s="14"/>
      <c r="B193" s="240"/>
      <c r="C193" s="241"/>
      <c r="D193" s="230" t="s">
        <v>159</v>
      </c>
      <c r="E193" s="242" t="s">
        <v>19</v>
      </c>
      <c r="F193" s="243" t="s">
        <v>160</v>
      </c>
      <c r="G193" s="241"/>
      <c r="H193" s="244">
        <v>1480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159</v>
      </c>
      <c r="AU193" s="250" t="s">
        <v>83</v>
      </c>
      <c r="AV193" s="14" t="s">
        <v>142</v>
      </c>
      <c r="AW193" s="14" t="s">
        <v>35</v>
      </c>
      <c r="AX193" s="14" t="s">
        <v>81</v>
      </c>
      <c r="AY193" s="250" t="s">
        <v>134</v>
      </c>
    </row>
    <row r="194" s="2" customFormat="1" ht="21.75" customHeight="1">
      <c r="A194" s="40"/>
      <c r="B194" s="41"/>
      <c r="C194" s="255" t="s">
        <v>233</v>
      </c>
      <c r="D194" s="255" t="s">
        <v>215</v>
      </c>
      <c r="E194" s="256" t="s">
        <v>316</v>
      </c>
      <c r="F194" s="257" t="s">
        <v>317</v>
      </c>
      <c r="G194" s="258" t="s">
        <v>180</v>
      </c>
      <c r="H194" s="259">
        <v>1494.8</v>
      </c>
      <c r="I194" s="260"/>
      <c r="J194" s="261">
        <f>ROUND(I194*H194,2)</f>
        <v>0</v>
      </c>
      <c r="K194" s="257" t="s">
        <v>158</v>
      </c>
      <c r="L194" s="262"/>
      <c r="M194" s="263" t="s">
        <v>19</v>
      </c>
      <c r="N194" s="264" t="s">
        <v>44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167</v>
      </c>
      <c r="AT194" s="217" t="s">
        <v>215</v>
      </c>
      <c r="AU194" s="217" t="s">
        <v>83</v>
      </c>
      <c r="AY194" s="19" t="s">
        <v>134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81</v>
      </c>
      <c r="BK194" s="218">
        <f>ROUND(I194*H194,2)</f>
        <v>0</v>
      </c>
      <c r="BL194" s="19" t="s">
        <v>142</v>
      </c>
      <c r="BM194" s="217" t="s">
        <v>318</v>
      </c>
    </row>
    <row r="195" s="13" customFormat="1">
      <c r="A195" s="13"/>
      <c r="B195" s="228"/>
      <c r="C195" s="229"/>
      <c r="D195" s="230" t="s">
        <v>159</v>
      </c>
      <c r="E195" s="231" t="s">
        <v>19</v>
      </c>
      <c r="F195" s="232" t="s">
        <v>319</v>
      </c>
      <c r="G195" s="229"/>
      <c r="H195" s="233">
        <v>1494.8</v>
      </c>
      <c r="I195" s="234"/>
      <c r="J195" s="229"/>
      <c r="K195" s="229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159</v>
      </c>
      <c r="AU195" s="239" t="s">
        <v>83</v>
      </c>
      <c r="AV195" s="13" t="s">
        <v>83</v>
      </c>
      <c r="AW195" s="13" t="s">
        <v>35</v>
      </c>
      <c r="AX195" s="13" t="s">
        <v>73</v>
      </c>
      <c r="AY195" s="239" t="s">
        <v>134</v>
      </c>
    </row>
    <row r="196" s="14" customFormat="1">
      <c r="A196" s="14"/>
      <c r="B196" s="240"/>
      <c r="C196" s="241"/>
      <c r="D196" s="230" t="s">
        <v>159</v>
      </c>
      <c r="E196" s="242" t="s">
        <v>19</v>
      </c>
      <c r="F196" s="243" t="s">
        <v>160</v>
      </c>
      <c r="G196" s="241"/>
      <c r="H196" s="244">
        <v>1494.8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159</v>
      </c>
      <c r="AU196" s="250" t="s">
        <v>83</v>
      </c>
      <c r="AV196" s="14" t="s">
        <v>142</v>
      </c>
      <c r="AW196" s="14" t="s">
        <v>35</v>
      </c>
      <c r="AX196" s="14" t="s">
        <v>81</v>
      </c>
      <c r="AY196" s="250" t="s">
        <v>134</v>
      </c>
    </row>
    <row r="197" s="2" customFormat="1" ht="78" customHeight="1">
      <c r="A197" s="40"/>
      <c r="B197" s="41"/>
      <c r="C197" s="206" t="s">
        <v>320</v>
      </c>
      <c r="D197" s="206" t="s">
        <v>137</v>
      </c>
      <c r="E197" s="207" t="s">
        <v>321</v>
      </c>
      <c r="F197" s="208" t="s">
        <v>322</v>
      </c>
      <c r="G197" s="209" t="s">
        <v>180</v>
      </c>
      <c r="H197" s="210">
        <v>50</v>
      </c>
      <c r="I197" s="211"/>
      <c r="J197" s="212">
        <f>ROUND(I197*H197,2)</f>
        <v>0</v>
      </c>
      <c r="K197" s="208" t="s">
        <v>141</v>
      </c>
      <c r="L197" s="46"/>
      <c r="M197" s="213" t="s">
        <v>19</v>
      </c>
      <c r="N197" s="214" t="s">
        <v>44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142</v>
      </c>
      <c r="AT197" s="217" t="s">
        <v>137</v>
      </c>
      <c r="AU197" s="217" t="s">
        <v>83</v>
      </c>
      <c r="AY197" s="19" t="s">
        <v>134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81</v>
      </c>
      <c r="BK197" s="218">
        <f>ROUND(I197*H197,2)</f>
        <v>0</v>
      </c>
      <c r="BL197" s="19" t="s">
        <v>142</v>
      </c>
      <c r="BM197" s="217" t="s">
        <v>323</v>
      </c>
    </row>
    <row r="198" s="2" customFormat="1">
      <c r="A198" s="40"/>
      <c r="B198" s="41"/>
      <c r="C198" s="42"/>
      <c r="D198" s="219" t="s">
        <v>143</v>
      </c>
      <c r="E198" s="42"/>
      <c r="F198" s="220" t="s">
        <v>324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143</v>
      </c>
      <c r="AU198" s="19" t="s">
        <v>83</v>
      </c>
    </row>
    <row r="199" s="13" customFormat="1">
      <c r="A199" s="13"/>
      <c r="B199" s="228"/>
      <c r="C199" s="229"/>
      <c r="D199" s="230" t="s">
        <v>159</v>
      </c>
      <c r="E199" s="231" t="s">
        <v>19</v>
      </c>
      <c r="F199" s="232" t="s">
        <v>325</v>
      </c>
      <c r="G199" s="229"/>
      <c r="H199" s="233">
        <v>50</v>
      </c>
      <c r="I199" s="234"/>
      <c r="J199" s="229"/>
      <c r="K199" s="229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159</v>
      </c>
      <c r="AU199" s="239" t="s">
        <v>83</v>
      </c>
      <c r="AV199" s="13" t="s">
        <v>83</v>
      </c>
      <c r="AW199" s="13" t="s">
        <v>35</v>
      </c>
      <c r="AX199" s="13" t="s">
        <v>73</v>
      </c>
      <c r="AY199" s="239" t="s">
        <v>134</v>
      </c>
    </row>
    <row r="200" s="14" customFormat="1">
      <c r="A200" s="14"/>
      <c r="B200" s="240"/>
      <c r="C200" s="241"/>
      <c r="D200" s="230" t="s">
        <v>159</v>
      </c>
      <c r="E200" s="242" t="s">
        <v>19</v>
      </c>
      <c r="F200" s="243" t="s">
        <v>160</v>
      </c>
      <c r="G200" s="241"/>
      <c r="H200" s="244">
        <v>50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159</v>
      </c>
      <c r="AU200" s="250" t="s">
        <v>83</v>
      </c>
      <c r="AV200" s="14" t="s">
        <v>142</v>
      </c>
      <c r="AW200" s="14" t="s">
        <v>35</v>
      </c>
      <c r="AX200" s="14" t="s">
        <v>81</v>
      </c>
      <c r="AY200" s="250" t="s">
        <v>134</v>
      </c>
    </row>
    <row r="201" s="2" customFormat="1" ht="24.15" customHeight="1">
      <c r="A201" s="40"/>
      <c r="B201" s="41"/>
      <c r="C201" s="255" t="s">
        <v>238</v>
      </c>
      <c r="D201" s="255" t="s">
        <v>215</v>
      </c>
      <c r="E201" s="256" t="s">
        <v>326</v>
      </c>
      <c r="F201" s="257" t="s">
        <v>327</v>
      </c>
      <c r="G201" s="258" t="s">
        <v>180</v>
      </c>
      <c r="H201" s="259">
        <v>51.5</v>
      </c>
      <c r="I201" s="260"/>
      <c r="J201" s="261">
        <f>ROUND(I201*H201,2)</f>
        <v>0</v>
      </c>
      <c r="K201" s="257" t="s">
        <v>158</v>
      </c>
      <c r="L201" s="262"/>
      <c r="M201" s="263" t="s">
        <v>19</v>
      </c>
      <c r="N201" s="264" t="s">
        <v>44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167</v>
      </c>
      <c r="AT201" s="217" t="s">
        <v>215</v>
      </c>
      <c r="AU201" s="217" t="s">
        <v>83</v>
      </c>
      <c r="AY201" s="19" t="s">
        <v>134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81</v>
      </c>
      <c r="BK201" s="218">
        <f>ROUND(I201*H201,2)</f>
        <v>0</v>
      </c>
      <c r="BL201" s="19" t="s">
        <v>142</v>
      </c>
      <c r="BM201" s="217" t="s">
        <v>328</v>
      </c>
    </row>
    <row r="202" s="13" customFormat="1">
      <c r="A202" s="13"/>
      <c r="B202" s="228"/>
      <c r="C202" s="229"/>
      <c r="D202" s="230" t="s">
        <v>159</v>
      </c>
      <c r="E202" s="231" t="s">
        <v>19</v>
      </c>
      <c r="F202" s="232" t="s">
        <v>329</v>
      </c>
      <c r="G202" s="229"/>
      <c r="H202" s="233">
        <v>51.5</v>
      </c>
      <c r="I202" s="234"/>
      <c r="J202" s="229"/>
      <c r="K202" s="229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159</v>
      </c>
      <c r="AU202" s="239" t="s">
        <v>83</v>
      </c>
      <c r="AV202" s="13" t="s">
        <v>83</v>
      </c>
      <c r="AW202" s="13" t="s">
        <v>35</v>
      </c>
      <c r="AX202" s="13" t="s">
        <v>73</v>
      </c>
      <c r="AY202" s="239" t="s">
        <v>134</v>
      </c>
    </row>
    <row r="203" s="14" customFormat="1">
      <c r="A203" s="14"/>
      <c r="B203" s="240"/>
      <c r="C203" s="241"/>
      <c r="D203" s="230" t="s">
        <v>159</v>
      </c>
      <c r="E203" s="242" t="s">
        <v>19</v>
      </c>
      <c r="F203" s="243" t="s">
        <v>160</v>
      </c>
      <c r="G203" s="241"/>
      <c r="H203" s="244">
        <v>51.5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159</v>
      </c>
      <c r="AU203" s="250" t="s">
        <v>83</v>
      </c>
      <c r="AV203" s="14" t="s">
        <v>142</v>
      </c>
      <c r="AW203" s="14" t="s">
        <v>35</v>
      </c>
      <c r="AX203" s="14" t="s">
        <v>81</v>
      </c>
      <c r="AY203" s="250" t="s">
        <v>134</v>
      </c>
    </row>
    <row r="204" s="2" customFormat="1" ht="78" customHeight="1">
      <c r="A204" s="40"/>
      <c r="B204" s="41"/>
      <c r="C204" s="206" t="s">
        <v>330</v>
      </c>
      <c r="D204" s="206" t="s">
        <v>137</v>
      </c>
      <c r="E204" s="207" t="s">
        <v>331</v>
      </c>
      <c r="F204" s="208" t="s">
        <v>332</v>
      </c>
      <c r="G204" s="209" t="s">
        <v>180</v>
      </c>
      <c r="H204" s="210">
        <v>980</v>
      </c>
      <c r="I204" s="211"/>
      <c r="J204" s="212">
        <f>ROUND(I204*H204,2)</f>
        <v>0</v>
      </c>
      <c r="K204" s="208" t="s">
        <v>141</v>
      </c>
      <c r="L204" s="46"/>
      <c r="M204" s="213" t="s">
        <v>19</v>
      </c>
      <c r="N204" s="214" t="s">
        <v>44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142</v>
      </c>
      <c r="AT204" s="217" t="s">
        <v>137</v>
      </c>
      <c r="AU204" s="217" t="s">
        <v>83</v>
      </c>
      <c r="AY204" s="19" t="s">
        <v>134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81</v>
      </c>
      <c r="BK204" s="218">
        <f>ROUND(I204*H204,2)</f>
        <v>0</v>
      </c>
      <c r="BL204" s="19" t="s">
        <v>142</v>
      </c>
      <c r="BM204" s="217" t="s">
        <v>333</v>
      </c>
    </row>
    <row r="205" s="2" customFormat="1">
      <c r="A205" s="40"/>
      <c r="B205" s="41"/>
      <c r="C205" s="42"/>
      <c r="D205" s="219" t="s">
        <v>143</v>
      </c>
      <c r="E205" s="42"/>
      <c r="F205" s="220" t="s">
        <v>334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143</v>
      </c>
      <c r="AU205" s="19" t="s">
        <v>83</v>
      </c>
    </row>
    <row r="206" s="13" customFormat="1">
      <c r="A206" s="13"/>
      <c r="B206" s="228"/>
      <c r="C206" s="229"/>
      <c r="D206" s="230" t="s">
        <v>159</v>
      </c>
      <c r="E206" s="231" t="s">
        <v>19</v>
      </c>
      <c r="F206" s="232" t="s">
        <v>335</v>
      </c>
      <c r="G206" s="229"/>
      <c r="H206" s="233">
        <v>980</v>
      </c>
      <c r="I206" s="234"/>
      <c r="J206" s="229"/>
      <c r="K206" s="229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159</v>
      </c>
      <c r="AU206" s="239" t="s">
        <v>83</v>
      </c>
      <c r="AV206" s="13" t="s">
        <v>83</v>
      </c>
      <c r="AW206" s="13" t="s">
        <v>35</v>
      </c>
      <c r="AX206" s="13" t="s">
        <v>73</v>
      </c>
      <c r="AY206" s="239" t="s">
        <v>134</v>
      </c>
    </row>
    <row r="207" s="14" customFormat="1">
      <c r="A207" s="14"/>
      <c r="B207" s="240"/>
      <c r="C207" s="241"/>
      <c r="D207" s="230" t="s">
        <v>159</v>
      </c>
      <c r="E207" s="242" t="s">
        <v>19</v>
      </c>
      <c r="F207" s="243" t="s">
        <v>160</v>
      </c>
      <c r="G207" s="241"/>
      <c r="H207" s="244">
        <v>980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159</v>
      </c>
      <c r="AU207" s="250" t="s">
        <v>83</v>
      </c>
      <c r="AV207" s="14" t="s">
        <v>142</v>
      </c>
      <c r="AW207" s="14" t="s">
        <v>35</v>
      </c>
      <c r="AX207" s="14" t="s">
        <v>81</v>
      </c>
      <c r="AY207" s="250" t="s">
        <v>134</v>
      </c>
    </row>
    <row r="208" s="2" customFormat="1" ht="24.15" customHeight="1">
      <c r="A208" s="40"/>
      <c r="B208" s="41"/>
      <c r="C208" s="255" t="s">
        <v>249</v>
      </c>
      <c r="D208" s="255" t="s">
        <v>215</v>
      </c>
      <c r="E208" s="256" t="s">
        <v>336</v>
      </c>
      <c r="F208" s="257" t="s">
        <v>337</v>
      </c>
      <c r="G208" s="258" t="s">
        <v>180</v>
      </c>
      <c r="H208" s="259">
        <v>989.79999999999995</v>
      </c>
      <c r="I208" s="260"/>
      <c r="J208" s="261">
        <f>ROUND(I208*H208,2)</f>
        <v>0</v>
      </c>
      <c r="K208" s="257" t="s">
        <v>158</v>
      </c>
      <c r="L208" s="262"/>
      <c r="M208" s="263" t="s">
        <v>19</v>
      </c>
      <c r="N208" s="264" t="s">
        <v>44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167</v>
      </c>
      <c r="AT208" s="217" t="s">
        <v>215</v>
      </c>
      <c r="AU208" s="217" t="s">
        <v>83</v>
      </c>
      <c r="AY208" s="19" t="s">
        <v>134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81</v>
      </c>
      <c r="BK208" s="218">
        <f>ROUND(I208*H208,2)</f>
        <v>0</v>
      </c>
      <c r="BL208" s="19" t="s">
        <v>142</v>
      </c>
      <c r="BM208" s="217" t="s">
        <v>338</v>
      </c>
    </row>
    <row r="209" s="13" customFormat="1">
      <c r="A209" s="13"/>
      <c r="B209" s="228"/>
      <c r="C209" s="229"/>
      <c r="D209" s="230" t="s">
        <v>159</v>
      </c>
      <c r="E209" s="231" t="s">
        <v>19</v>
      </c>
      <c r="F209" s="232" t="s">
        <v>339</v>
      </c>
      <c r="G209" s="229"/>
      <c r="H209" s="233">
        <v>989.79999999999995</v>
      </c>
      <c r="I209" s="234"/>
      <c r="J209" s="229"/>
      <c r="K209" s="229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159</v>
      </c>
      <c r="AU209" s="239" t="s">
        <v>83</v>
      </c>
      <c r="AV209" s="13" t="s">
        <v>83</v>
      </c>
      <c r="AW209" s="13" t="s">
        <v>35</v>
      </c>
      <c r="AX209" s="13" t="s">
        <v>73</v>
      </c>
      <c r="AY209" s="239" t="s">
        <v>134</v>
      </c>
    </row>
    <row r="210" s="14" customFormat="1">
      <c r="A210" s="14"/>
      <c r="B210" s="240"/>
      <c r="C210" s="241"/>
      <c r="D210" s="230" t="s">
        <v>159</v>
      </c>
      <c r="E210" s="242" t="s">
        <v>19</v>
      </c>
      <c r="F210" s="243" t="s">
        <v>160</v>
      </c>
      <c r="G210" s="241"/>
      <c r="H210" s="244">
        <v>989.79999999999995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159</v>
      </c>
      <c r="AU210" s="250" t="s">
        <v>83</v>
      </c>
      <c r="AV210" s="14" t="s">
        <v>142</v>
      </c>
      <c r="AW210" s="14" t="s">
        <v>35</v>
      </c>
      <c r="AX210" s="14" t="s">
        <v>81</v>
      </c>
      <c r="AY210" s="250" t="s">
        <v>134</v>
      </c>
    </row>
    <row r="211" s="12" customFormat="1" ht="22.8" customHeight="1">
      <c r="A211" s="12"/>
      <c r="B211" s="190"/>
      <c r="C211" s="191"/>
      <c r="D211" s="192" t="s">
        <v>72</v>
      </c>
      <c r="E211" s="204" t="s">
        <v>210</v>
      </c>
      <c r="F211" s="204" t="s">
        <v>340</v>
      </c>
      <c r="G211" s="191"/>
      <c r="H211" s="191"/>
      <c r="I211" s="194"/>
      <c r="J211" s="205">
        <f>BK211</f>
        <v>0</v>
      </c>
      <c r="K211" s="191"/>
      <c r="L211" s="196"/>
      <c r="M211" s="197"/>
      <c r="N211" s="198"/>
      <c r="O211" s="198"/>
      <c r="P211" s="199">
        <f>SUM(P212:P273)</f>
        <v>0</v>
      </c>
      <c r="Q211" s="198"/>
      <c r="R211" s="199">
        <f>SUM(R212:R273)</f>
        <v>0</v>
      </c>
      <c r="S211" s="198"/>
      <c r="T211" s="200">
        <f>SUM(T212:T273)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1" t="s">
        <v>81</v>
      </c>
      <c r="AT211" s="202" t="s">
        <v>72</v>
      </c>
      <c r="AU211" s="202" t="s">
        <v>81</v>
      </c>
      <c r="AY211" s="201" t="s">
        <v>134</v>
      </c>
      <c r="BK211" s="203">
        <f>SUM(BK212:BK273)</f>
        <v>0</v>
      </c>
    </row>
    <row r="212" s="2" customFormat="1" ht="24.15" customHeight="1">
      <c r="A212" s="40"/>
      <c r="B212" s="41"/>
      <c r="C212" s="206" t="s">
        <v>341</v>
      </c>
      <c r="D212" s="206" t="s">
        <v>137</v>
      </c>
      <c r="E212" s="207" t="s">
        <v>342</v>
      </c>
      <c r="F212" s="208" t="s">
        <v>343</v>
      </c>
      <c r="G212" s="209" t="s">
        <v>344</v>
      </c>
      <c r="H212" s="210">
        <v>14</v>
      </c>
      <c r="I212" s="211"/>
      <c r="J212" s="212">
        <f>ROUND(I212*H212,2)</f>
        <v>0</v>
      </c>
      <c r="K212" s="208" t="s">
        <v>141</v>
      </c>
      <c r="L212" s="46"/>
      <c r="M212" s="213" t="s">
        <v>19</v>
      </c>
      <c r="N212" s="214" t="s">
        <v>44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142</v>
      </c>
      <c r="AT212" s="217" t="s">
        <v>137</v>
      </c>
      <c r="AU212" s="217" t="s">
        <v>83</v>
      </c>
      <c r="AY212" s="19" t="s">
        <v>134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81</v>
      </c>
      <c r="BK212" s="218">
        <f>ROUND(I212*H212,2)</f>
        <v>0</v>
      </c>
      <c r="BL212" s="19" t="s">
        <v>142</v>
      </c>
      <c r="BM212" s="217" t="s">
        <v>345</v>
      </c>
    </row>
    <row r="213" s="2" customFormat="1">
      <c r="A213" s="40"/>
      <c r="B213" s="41"/>
      <c r="C213" s="42"/>
      <c r="D213" s="219" t="s">
        <v>143</v>
      </c>
      <c r="E213" s="42"/>
      <c r="F213" s="220" t="s">
        <v>346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143</v>
      </c>
      <c r="AU213" s="19" t="s">
        <v>83</v>
      </c>
    </row>
    <row r="214" s="13" customFormat="1">
      <c r="A214" s="13"/>
      <c r="B214" s="228"/>
      <c r="C214" s="229"/>
      <c r="D214" s="230" t="s">
        <v>159</v>
      </c>
      <c r="E214" s="231" t="s">
        <v>19</v>
      </c>
      <c r="F214" s="232" t="s">
        <v>347</v>
      </c>
      <c r="G214" s="229"/>
      <c r="H214" s="233">
        <v>14</v>
      </c>
      <c r="I214" s="234"/>
      <c r="J214" s="229"/>
      <c r="K214" s="229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159</v>
      </c>
      <c r="AU214" s="239" t="s">
        <v>83</v>
      </c>
      <c r="AV214" s="13" t="s">
        <v>83</v>
      </c>
      <c r="AW214" s="13" t="s">
        <v>35</v>
      </c>
      <c r="AX214" s="13" t="s">
        <v>73</v>
      </c>
      <c r="AY214" s="239" t="s">
        <v>134</v>
      </c>
    </row>
    <row r="215" s="14" customFormat="1">
      <c r="A215" s="14"/>
      <c r="B215" s="240"/>
      <c r="C215" s="241"/>
      <c r="D215" s="230" t="s">
        <v>159</v>
      </c>
      <c r="E215" s="242" t="s">
        <v>19</v>
      </c>
      <c r="F215" s="243" t="s">
        <v>160</v>
      </c>
      <c r="G215" s="241"/>
      <c r="H215" s="244">
        <v>14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159</v>
      </c>
      <c r="AU215" s="250" t="s">
        <v>83</v>
      </c>
      <c r="AV215" s="14" t="s">
        <v>142</v>
      </c>
      <c r="AW215" s="14" t="s">
        <v>35</v>
      </c>
      <c r="AX215" s="14" t="s">
        <v>81</v>
      </c>
      <c r="AY215" s="250" t="s">
        <v>134</v>
      </c>
    </row>
    <row r="216" s="2" customFormat="1" ht="101.25" customHeight="1">
      <c r="A216" s="40"/>
      <c r="B216" s="41"/>
      <c r="C216" s="255" t="s">
        <v>255</v>
      </c>
      <c r="D216" s="255" t="s">
        <v>215</v>
      </c>
      <c r="E216" s="256" t="s">
        <v>348</v>
      </c>
      <c r="F216" s="257" t="s">
        <v>349</v>
      </c>
      <c r="G216" s="258" t="s">
        <v>344</v>
      </c>
      <c r="H216" s="259">
        <v>14</v>
      </c>
      <c r="I216" s="260"/>
      <c r="J216" s="261">
        <f>ROUND(I216*H216,2)</f>
        <v>0</v>
      </c>
      <c r="K216" s="257" t="s">
        <v>158</v>
      </c>
      <c r="L216" s="262"/>
      <c r="M216" s="263" t="s">
        <v>19</v>
      </c>
      <c r="N216" s="264" t="s">
        <v>44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167</v>
      </c>
      <c r="AT216" s="217" t="s">
        <v>215</v>
      </c>
      <c r="AU216" s="217" t="s">
        <v>83</v>
      </c>
      <c r="AY216" s="19" t="s">
        <v>134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81</v>
      </c>
      <c r="BK216" s="218">
        <f>ROUND(I216*H216,2)</f>
        <v>0</v>
      </c>
      <c r="BL216" s="19" t="s">
        <v>142</v>
      </c>
      <c r="BM216" s="217" t="s">
        <v>350</v>
      </c>
    </row>
    <row r="217" s="13" customFormat="1">
      <c r="A217" s="13"/>
      <c r="B217" s="228"/>
      <c r="C217" s="229"/>
      <c r="D217" s="230" t="s">
        <v>159</v>
      </c>
      <c r="E217" s="231" t="s">
        <v>19</v>
      </c>
      <c r="F217" s="232" t="s">
        <v>347</v>
      </c>
      <c r="G217" s="229"/>
      <c r="H217" s="233">
        <v>14</v>
      </c>
      <c r="I217" s="234"/>
      <c r="J217" s="229"/>
      <c r="K217" s="229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159</v>
      </c>
      <c r="AU217" s="239" t="s">
        <v>83</v>
      </c>
      <c r="AV217" s="13" t="s">
        <v>83</v>
      </c>
      <c r="AW217" s="13" t="s">
        <v>35</v>
      </c>
      <c r="AX217" s="13" t="s">
        <v>73</v>
      </c>
      <c r="AY217" s="239" t="s">
        <v>134</v>
      </c>
    </row>
    <row r="218" s="14" customFormat="1">
      <c r="A218" s="14"/>
      <c r="B218" s="240"/>
      <c r="C218" s="241"/>
      <c r="D218" s="230" t="s">
        <v>159</v>
      </c>
      <c r="E218" s="242" t="s">
        <v>19</v>
      </c>
      <c r="F218" s="243" t="s">
        <v>160</v>
      </c>
      <c r="G218" s="241"/>
      <c r="H218" s="244">
        <v>14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159</v>
      </c>
      <c r="AU218" s="250" t="s">
        <v>83</v>
      </c>
      <c r="AV218" s="14" t="s">
        <v>142</v>
      </c>
      <c r="AW218" s="14" t="s">
        <v>35</v>
      </c>
      <c r="AX218" s="14" t="s">
        <v>81</v>
      </c>
      <c r="AY218" s="250" t="s">
        <v>134</v>
      </c>
    </row>
    <row r="219" s="2" customFormat="1" ht="24.15" customHeight="1">
      <c r="A219" s="40"/>
      <c r="B219" s="41"/>
      <c r="C219" s="206" t="s">
        <v>351</v>
      </c>
      <c r="D219" s="206" t="s">
        <v>137</v>
      </c>
      <c r="E219" s="207" t="s">
        <v>352</v>
      </c>
      <c r="F219" s="208" t="s">
        <v>353</v>
      </c>
      <c r="G219" s="209" t="s">
        <v>344</v>
      </c>
      <c r="H219" s="210">
        <v>2</v>
      </c>
      <c r="I219" s="211"/>
      <c r="J219" s="212">
        <f>ROUND(I219*H219,2)</f>
        <v>0</v>
      </c>
      <c r="K219" s="208" t="s">
        <v>141</v>
      </c>
      <c r="L219" s="46"/>
      <c r="M219" s="213" t="s">
        <v>19</v>
      </c>
      <c r="N219" s="214" t="s">
        <v>44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142</v>
      </c>
      <c r="AT219" s="217" t="s">
        <v>137</v>
      </c>
      <c r="AU219" s="217" t="s">
        <v>83</v>
      </c>
      <c r="AY219" s="19" t="s">
        <v>134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81</v>
      </c>
      <c r="BK219" s="218">
        <f>ROUND(I219*H219,2)</f>
        <v>0</v>
      </c>
      <c r="BL219" s="19" t="s">
        <v>142</v>
      </c>
      <c r="BM219" s="217" t="s">
        <v>354</v>
      </c>
    </row>
    <row r="220" s="2" customFormat="1">
      <c r="A220" s="40"/>
      <c r="B220" s="41"/>
      <c r="C220" s="42"/>
      <c r="D220" s="219" t="s">
        <v>143</v>
      </c>
      <c r="E220" s="42"/>
      <c r="F220" s="220" t="s">
        <v>355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143</v>
      </c>
      <c r="AU220" s="19" t="s">
        <v>83</v>
      </c>
    </row>
    <row r="221" s="13" customFormat="1">
      <c r="A221" s="13"/>
      <c r="B221" s="228"/>
      <c r="C221" s="229"/>
      <c r="D221" s="230" t="s">
        <v>159</v>
      </c>
      <c r="E221" s="231" t="s">
        <v>19</v>
      </c>
      <c r="F221" s="232" t="s">
        <v>356</v>
      </c>
      <c r="G221" s="229"/>
      <c r="H221" s="233">
        <v>2</v>
      </c>
      <c r="I221" s="234"/>
      <c r="J221" s="229"/>
      <c r="K221" s="229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159</v>
      </c>
      <c r="AU221" s="239" t="s">
        <v>83</v>
      </c>
      <c r="AV221" s="13" t="s">
        <v>83</v>
      </c>
      <c r="AW221" s="13" t="s">
        <v>35</v>
      </c>
      <c r="AX221" s="13" t="s">
        <v>73</v>
      </c>
      <c r="AY221" s="239" t="s">
        <v>134</v>
      </c>
    </row>
    <row r="222" s="14" customFormat="1">
      <c r="A222" s="14"/>
      <c r="B222" s="240"/>
      <c r="C222" s="241"/>
      <c r="D222" s="230" t="s">
        <v>159</v>
      </c>
      <c r="E222" s="242" t="s">
        <v>19</v>
      </c>
      <c r="F222" s="243" t="s">
        <v>160</v>
      </c>
      <c r="G222" s="241"/>
      <c r="H222" s="244">
        <v>2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159</v>
      </c>
      <c r="AU222" s="250" t="s">
        <v>83</v>
      </c>
      <c r="AV222" s="14" t="s">
        <v>142</v>
      </c>
      <c r="AW222" s="14" t="s">
        <v>35</v>
      </c>
      <c r="AX222" s="14" t="s">
        <v>81</v>
      </c>
      <c r="AY222" s="250" t="s">
        <v>134</v>
      </c>
    </row>
    <row r="223" s="2" customFormat="1" ht="101.25" customHeight="1">
      <c r="A223" s="40"/>
      <c r="B223" s="41"/>
      <c r="C223" s="255" t="s">
        <v>263</v>
      </c>
      <c r="D223" s="255" t="s">
        <v>215</v>
      </c>
      <c r="E223" s="256" t="s">
        <v>357</v>
      </c>
      <c r="F223" s="257" t="s">
        <v>358</v>
      </c>
      <c r="G223" s="258" t="s">
        <v>344</v>
      </c>
      <c r="H223" s="259">
        <v>2</v>
      </c>
      <c r="I223" s="260"/>
      <c r="J223" s="261">
        <f>ROUND(I223*H223,2)</f>
        <v>0</v>
      </c>
      <c r="K223" s="257" t="s">
        <v>158</v>
      </c>
      <c r="L223" s="262"/>
      <c r="M223" s="263" t="s">
        <v>19</v>
      </c>
      <c r="N223" s="264" t="s">
        <v>44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167</v>
      </c>
      <c r="AT223" s="217" t="s">
        <v>215</v>
      </c>
      <c r="AU223" s="217" t="s">
        <v>83</v>
      </c>
      <c r="AY223" s="19" t="s">
        <v>134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81</v>
      </c>
      <c r="BK223" s="218">
        <f>ROUND(I223*H223,2)</f>
        <v>0</v>
      </c>
      <c r="BL223" s="19" t="s">
        <v>142</v>
      </c>
      <c r="BM223" s="217" t="s">
        <v>359</v>
      </c>
    </row>
    <row r="224" s="13" customFormat="1">
      <c r="A224" s="13"/>
      <c r="B224" s="228"/>
      <c r="C224" s="229"/>
      <c r="D224" s="230" t="s">
        <v>159</v>
      </c>
      <c r="E224" s="231" t="s">
        <v>19</v>
      </c>
      <c r="F224" s="232" t="s">
        <v>356</v>
      </c>
      <c r="G224" s="229"/>
      <c r="H224" s="233">
        <v>2</v>
      </c>
      <c r="I224" s="234"/>
      <c r="J224" s="229"/>
      <c r="K224" s="229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159</v>
      </c>
      <c r="AU224" s="239" t="s">
        <v>83</v>
      </c>
      <c r="AV224" s="13" t="s">
        <v>83</v>
      </c>
      <c r="AW224" s="13" t="s">
        <v>35</v>
      </c>
      <c r="AX224" s="13" t="s">
        <v>73</v>
      </c>
      <c r="AY224" s="239" t="s">
        <v>134</v>
      </c>
    </row>
    <row r="225" s="14" customFormat="1">
      <c r="A225" s="14"/>
      <c r="B225" s="240"/>
      <c r="C225" s="241"/>
      <c r="D225" s="230" t="s">
        <v>159</v>
      </c>
      <c r="E225" s="242" t="s">
        <v>19</v>
      </c>
      <c r="F225" s="243" t="s">
        <v>160</v>
      </c>
      <c r="G225" s="241"/>
      <c r="H225" s="244">
        <v>2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159</v>
      </c>
      <c r="AU225" s="250" t="s">
        <v>83</v>
      </c>
      <c r="AV225" s="14" t="s">
        <v>142</v>
      </c>
      <c r="AW225" s="14" t="s">
        <v>35</v>
      </c>
      <c r="AX225" s="14" t="s">
        <v>81</v>
      </c>
      <c r="AY225" s="250" t="s">
        <v>134</v>
      </c>
    </row>
    <row r="226" s="2" customFormat="1" ht="33" customHeight="1">
      <c r="A226" s="40"/>
      <c r="B226" s="41"/>
      <c r="C226" s="206" t="s">
        <v>360</v>
      </c>
      <c r="D226" s="206" t="s">
        <v>137</v>
      </c>
      <c r="E226" s="207" t="s">
        <v>361</v>
      </c>
      <c r="F226" s="208" t="s">
        <v>362</v>
      </c>
      <c r="G226" s="209" t="s">
        <v>344</v>
      </c>
      <c r="H226" s="210">
        <v>11</v>
      </c>
      <c r="I226" s="211"/>
      <c r="J226" s="212">
        <f>ROUND(I226*H226,2)</f>
        <v>0</v>
      </c>
      <c r="K226" s="208" t="s">
        <v>141</v>
      </c>
      <c r="L226" s="46"/>
      <c r="M226" s="213" t="s">
        <v>19</v>
      </c>
      <c r="N226" s="214" t="s">
        <v>44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142</v>
      </c>
      <c r="AT226" s="217" t="s">
        <v>137</v>
      </c>
      <c r="AU226" s="217" t="s">
        <v>83</v>
      </c>
      <c r="AY226" s="19" t="s">
        <v>134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81</v>
      </c>
      <c r="BK226" s="218">
        <f>ROUND(I226*H226,2)</f>
        <v>0</v>
      </c>
      <c r="BL226" s="19" t="s">
        <v>142</v>
      </c>
      <c r="BM226" s="217" t="s">
        <v>363</v>
      </c>
    </row>
    <row r="227" s="2" customFormat="1">
      <c r="A227" s="40"/>
      <c r="B227" s="41"/>
      <c r="C227" s="42"/>
      <c r="D227" s="219" t="s">
        <v>143</v>
      </c>
      <c r="E227" s="42"/>
      <c r="F227" s="220" t="s">
        <v>364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143</v>
      </c>
      <c r="AU227" s="19" t="s">
        <v>83</v>
      </c>
    </row>
    <row r="228" s="13" customFormat="1">
      <c r="A228" s="13"/>
      <c r="B228" s="228"/>
      <c r="C228" s="229"/>
      <c r="D228" s="230" t="s">
        <v>159</v>
      </c>
      <c r="E228" s="231" t="s">
        <v>19</v>
      </c>
      <c r="F228" s="232" t="s">
        <v>365</v>
      </c>
      <c r="G228" s="229"/>
      <c r="H228" s="233">
        <v>11</v>
      </c>
      <c r="I228" s="234"/>
      <c r="J228" s="229"/>
      <c r="K228" s="229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159</v>
      </c>
      <c r="AU228" s="239" t="s">
        <v>83</v>
      </c>
      <c r="AV228" s="13" t="s">
        <v>83</v>
      </c>
      <c r="AW228" s="13" t="s">
        <v>35</v>
      </c>
      <c r="AX228" s="13" t="s">
        <v>73</v>
      </c>
      <c r="AY228" s="239" t="s">
        <v>134</v>
      </c>
    </row>
    <row r="229" s="14" customFormat="1">
      <c r="A229" s="14"/>
      <c r="B229" s="240"/>
      <c r="C229" s="241"/>
      <c r="D229" s="230" t="s">
        <v>159</v>
      </c>
      <c r="E229" s="242" t="s">
        <v>19</v>
      </c>
      <c r="F229" s="243" t="s">
        <v>160</v>
      </c>
      <c r="G229" s="241"/>
      <c r="H229" s="244">
        <v>11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159</v>
      </c>
      <c r="AU229" s="250" t="s">
        <v>83</v>
      </c>
      <c r="AV229" s="14" t="s">
        <v>142</v>
      </c>
      <c r="AW229" s="14" t="s">
        <v>35</v>
      </c>
      <c r="AX229" s="14" t="s">
        <v>81</v>
      </c>
      <c r="AY229" s="250" t="s">
        <v>134</v>
      </c>
    </row>
    <row r="230" s="2" customFormat="1" ht="44.25" customHeight="1">
      <c r="A230" s="40"/>
      <c r="B230" s="41"/>
      <c r="C230" s="255" t="s">
        <v>268</v>
      </c>
      <c r="D230" s="255" t="s">
        <v>215</v>
      </c>
      <c r="E230" s="256" t="s">
        <v>366</v>
      </c>
      <c r="F230" s="257" t="s">
        <v>367</v>
      </c>
      <c r="G230" s="258" t="s">
        <v>344</v>
      </c>
      <c r="H230" s="259">
        <v>11</v>
      </c>
      <c r="I230" s="260"/>
      <c r="J230" s="261">
        <f>ROUND(I230*H230,2)</f>
        <v>0</v>
      </c>
      <c r="K230" s="257" t="s">
        <v>158</v>
      </c>
      <c r="L230" s="262"/>
      <c r="M230" s="263" t="s">
        <v>19</v>
      </c>
      <c r="N230" s="264" t="s">
        <v>44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167</v>
      </c>
      <c r="AT230" s="217" t="s">
        <v>215</v>
      </c>
      <c r="AU230" s="217" t="s">
        <v>83</v>
      </c>
      <c r="AY230" s="19" t="s">
        <v>134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81</v>
      </c>
      <c r="BK230" s="218">
        <f>ROUND(I230*H230,2)</f>
        <v>0</v>
      </c>
      <c r="BL230" s="19" t="s">
        <v>142</v>
      </c>
      <c r="BM230" s="217" t="s">
        <v>368</v>
      </c>
    </row>
    <row r="231" s="13" customFormat="1">
      <c r="A231" s="13"/>
      <c r="B231" s="228"/>
      <c r="C231" s="229"/>
      <c r="D231" s="230" t="s">
        <v>159</v>
      </c>
      <c r="E231" s="231" t="s">
        <v>19</v>
      </c>
      <c r="F231" s="232" t="s">
        <v>365</v>
      </c>
      <c r="G231" s="229"/>
      <c r="H231" s="233">
        <v>11</v>
      </c>
      <c r="I231" s="234"/>
      <c r="J231" s="229"/>
      <c r="K231" s="229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159</v>
      </c>
      <c r="AU231" s="239" t="s">
        <v>83</v>
      </c>
      <c r="AV231" s="13" t="s">
        <v>83</v>
      </c>
      <c r="AW231" s="13" t="s">
        <v>35</v>
      </c>
      <c r="AX231" s="13" t="s">
        <v>73</v>
      </c>
      <c r="AY231" s="239" t="s">
        <v>134</v>
      </c>
    </row>
    <row r="232" s="14" customFormat="1">
      <c r="A232" s="14"/>
      <c r="B232" s="240"/>
      <c r="C232" s="241"/>
      <c r="D232" s="230" t="s">
        <v>159</v>
      </c>
      <c r="E232" s="242" t="s">
        <v>19</v>
      </c>
      <c r="F232" s="243" t="s">
        <v>160</v>
      </c>
      <c r="G232" s="241"/>
      <c r="H232" s="244">
        <v>11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159</v>
      </c>
      <c r="AU232" s="250" t="s">
        <v>83</v>
      </c>
      <c r="AV232" s="14" t="s">
        <v>142</v>
      </c>
      <c r="AW232" s="14" t="s">
        <v>35</v>
      </c>
      <c r="AX232" s="14" t="s">
        <v>81</v>
      </c>
      <c r="AY232" s="250" t="s">
        <v>134</v>
      </c>
    </row>
    <row r="233" s="2" customFormat="1" ht="33" customHeight="1">
      <c r="A233" s="40"/>
      <c r="B233" s="41"/>
      <c r="C233" s="206" t="s">
        <v>369</v>
      </c>
      <c r="D233" s="206" t="s">
        <v>137</v>
      </c>
      <c r="E233" s="207" t="s">
        <v>370</v>
      </c>
      <c r="F233" s="208" t="s">
        <v>371</v>
      </c>
      <c r="G233" s="209" t="s">
        <v>180</v>
      </c>
      <c r="H233" s="210">
        <v>15</v>
      </c>
      <c r="I233" s="211"/>
      <c r="J233" s="212">
        <f>ROUND(I233*H233,2)</f>
        <v>0</v>
      </c>
      <c r="K233" s="208" t="s">
        <v>141</v>
      </c>
      <c r="L233" s="46"/>
      <c r="M233" s="213" t="s">
        <v>19</v>
      </c>
      <c r="N233" s="214" t="s">
        <v>44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142</v>
      </c>
      <c r="AT233" s="217" t="s">
        <v>137</v>
      </c>
      <c r="AU233" s="217" t="s">
        <v>83</v>
      </c>
      <c r="AY233" s="19" t="s">
        <v>134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81</v>
      </c>
      <c r="BK233" s="218">
        <f>ROUND(I233*H233,2)</f>
        <v>0</v>
      </c>
      <c r="BL233" s="19" t="s">
        <v>142</v>
      </c>
      <c r="BM233" s="217" t="s">
        <v>372</v>
      </c>
    </row>
    <row r="234" s="2" customFormat="1">
      <c r="A234" s="40"/>
      <c r="B234" s="41"/>
      <c r="C234" s="42"/>
      <c r="D234" s="219" t="s">
        <v>143</v>
      </c>
      <c r="E234" s="42"/>
      <c r="F234" s="220" t="s">
        <v>373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143</v>
      </c>
      <c r="AU234" s="19" t="s">
        <v>83</v>
      </c>
    </row>
    <row r="235" s="2" customFormat="1">
      <c r="A235" s="40"/>
      <c r="B235" s="41"/>
      <c r="C235" s="42"/>
      <c r="D235" s="230" t="s">
        <v>181</v>
      </c>
      <c r="E235" s="42"/>
      <c r="F235" s="254" t="s">
        <v>374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181</v>
      </c>
      <c r="AU235" s="19" t="s">
        <v>83</v>
      </c>
    </row>
    <row r="236" s="13" customFormat="1">
      <c r="A236" s="13"/>
      <c r="B236" s="228"/>
      <c r="C236" s="229"/>
      <c r="D236" s="230" t="s">
        <v>159</v>
      </c>
      <c r="E236" s="231" t="s">
        <v>19</v>
      </c>
      <c r="F236" s="232" t="s">
        <v>375</v>
      </c>
      <c r="G236" s="229"/>
      <c r="H236" s="233">
        <v>15</v>
      </c>
      <c r="I236" s="234"/>
      <c r="J236" s="229"/>
      <c r="K236" s="229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159</v>
      </c>
      <c r="AU236" s="239" t="s">
        <v>83</v>
      </c>
      <c r="AV236" s="13" t="s">
        <v>83</v>
      </c>
      <c r="AW236" s="13" t="s">
        <v>35</v>
      </c>
      <c r="AX236" s="13" t="s">
        <v>73</v>
      </c>
      <c r="AY236" s="239" t="s">
        <v>134</v>
      </c>
    </row>
    <row r="237" s="14" customFormat="1">
      <c r="A237" s="14"/>
      <c r="B237" s="240"/>
      <c r="C237" s="241"/>
      <c r="D237" s="230" t="s">
        <v>159</v>
      </c>
      <c r="E237" s="242" t="s">
        <v>19</v>
      </c>
      <c r="F237" s="243" t="s">
        <v>160</v>
      </c>
      <c r="G237" s="241"/>
      <c r="H237" s="244">
        <v>15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159</v>
      </c>
      <c r="AU237" s="250" t="s">
        <v>83</v>
      </c>
      <c r="AV237" s="14" t="s">
        <v>142</v>
      </c>
      <c r="AW237" s="14" t="s">
        <v>35</v>
      </c>
      <c r="AX237" s="14" t="s">
        <v>81</v>
      </c>
      <c r="AY237" s="250" t="s">
        <v>134</v>
      </c>
    </row>
    <row r="238" s="2" customFormat="1" ht="37.8" customHeight="1">
      <c r="A238" s="40"/>
      <c r="B238" s="41"/>
      <c r="C238" s="206" t="s">
        <v>273</v>
      </c>
      <c r="D238" s="206" t="s">
        <v>137</v>
      </c>
      <c r="E238" s="207" t="s">
        <v>376</v>
      </c>
      <c r="F238" s="208" t="s">
        <v>377</v>
      </c>
      <c r="G238" s="209" t="s">
        <v>180</v>
      </c>
      <c r="H238" s="210">
        <v>15</v>
      </c>
      <c r="I238" s="211"/>
      <c r="J238" s="212">
        <f>ROUND(I238*H238,2)</f>
        <v>0</v>
      </c>
      <c r="K238" s="208" t="s">
        <v>141</v>
      </c>
      <c r="L238" s="46"/>
      <c r="M238" s="213" t="s">
        <v>19</v>
      </c>
      <c r="N238" s="214" t="s">
        <v>44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142</v>
      </c>
      <c r="AT238" s="217" t="s">
        <v>137</v>
      </c>
      <c r="AU238" s="217" t="s">
        <v>83</v>
      </c>
      <c r="AY238" s="19" t="s">
        <v>134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81</v>
      </c>
      <c r="BK238" s="218">
        <f>ROUND(I238*H238,2)</f>
        <v>0</v>
      </c>
      <c r="BL238" s="19" t="s">
        <v>142</v>
      </c>
      <c r="BM238" s="217" t="s">
        <v>378</v>
      </c>
    </row>
    <row r="239" s="2" customFormat="1">
      <c r="A239" s="40"/>
      <c r="B239" s="41"/>
      <c r="C239" s="42"/>
      <c r="D239" s="219" t="s">
        <v>143</v>
      </c>
      <c r="E239" s="42"/>
      <c r="F239" s="220" t="s">
        <v>379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143</v>
      </c>
      <c r="AU239" s="19" t="s">
        <v>83</v>
      </c>
    </row>
    <row r="240" s="2" customFormat="1">
      <c r="A240" s="40"/>
      <c r="B240" s="41"/>
      <c r="C240" s="42"/>
      <c r="D240" s="230" t="s">
        <v>181</v>
      </c>
      <c r="E240" s="42"/>
      <c r="F240" s="254" t="s">
        <v>374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181</v>
      </c>
      <c r="AU240" s="19" t="s">
        <v>83</v>
      </c>
    </row>
    <row r="241" s="13" customFormat="1">
      <c r="A241" s="13"/>
      <c r="B241" s="228"/>
      <c r="C241" s="229"/>
      <c r="D241" s="230" t="s">
        <v>159</v>
      </c>
      <c r="E241" s="231" t="s">
        <v>19</v>
      </c>
      <c r="F241" s="232" t="s">
        <v>380</v>
      </c>
      <c r="G241" s="229"/>
      <c r="H241" s="233">
        <v>15</v>
      </c>
      <c r="I241" s="234"/>
      <c r="J241" s="229"/>
      <c r="K241" s="229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159</v>
      </c>
      <c r="AU241" s="239" t="s">
        <v>83</v>
      </c>
      <c r="AV241" s="13" t="s">
        <v>83</v>
      </c>
      <c r="AW241" s="13" t="s">
        <v>35</v>
      </c>
      <c r="AX241" s="13" t="s">
        <v>73</v>
      </c>
      <c r="AY241" s="239" t="s">
        <v>134</v>
      </c>
    </row>
    <row r="242" s="14" customFormat="1">
      <c r="A242" s="14"/>
      <c r="B242" s="240"/>
      <c r="C242" s="241"/>
      <c r="D242" s="230" t="s">
        <v>159</v>
      </c>
      <c r="E242" s="242" t="s">
        <v>19</v>
      </c>
      <c r="F242" s="243" t="s">
        <v>160</v>
      </c>
      <c r="G242" s="241"/>
      <c r="H242" s="244">
        <v>15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159</v>
      </c>
      <c r="AU242" s="250" t="s">
        <v>83</v>
      </c>
      <c r="AV242" s="14" t="s">
        <v>142</v>
      </c>
      <c r="AW242" s="14" t="s">
        <v>35</v>
      </c>
      <c r="AX242" s="14" t="s">
        <v>81</v>
      </c>
      <c r="AY242" s="250" t="s">
        <v>134</v>
      </c>
    </row>
    <row r="243" s="2" customFormat="1" ht="37.8" customHeight="1">
      <c r="A243" s="40"/>
      <c r="B243" s="41"/>
      <c r="C243" s="206" t="s">
        <v>381</v>
      </c>
      <c r="D243" s="206" t="s">
        <v>137</v>
      </c>
      <c r="E243" s="207" t="s">
        <v>382</v>
      </c>
      <c r="F243" s="208" t="s">
        <v>383</v>
      </c>
      <c r="G243" s="209" t="s">
        <v>180</v>
      </c>
      <c r="H243" s="210">
        <v>15</v>
      </c>
      <c r="I243" s="211"/>
      <c r="J243" s="212">
        <f>ROUND(I243*H243,2)</f>
        <v>0</v>
      </c>
      <c r="K243" s="208" t="s">
        <v>141</v>
      </c>
      <c r="L243" s="46"/>
      <c r="M243" s="213" t="s">
        <v>19</v>
      </c>
      <c r="N243" s="214" t="s">
        <v>44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142</v>
      </c>
      <c r="AT243" s="217" t="s">
        <v>137</v>
      </c>
      <c r="AU243" s="217" t="s">
        <v>83</v>
      </c>
      <c r="AY243" s="19" t="s">
        <v>134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81</v>
      </c>
      <c r="BK243" s="218">
        <f>ROUND(I243*H243,2)</f>
        <v>0</v>
      </c>
      <c r="BL243" s="19" t="s">
        <v>142</v>
      </c>
      <c r="BM243" s="217" t="s">
        <v>384</v>
      </c>
    </row>
    <row r="244" s="2" customFormat="1">
      <c r="A244" s="40"/>
      <c r="B244" s="41"/>
      <c r="C244" s="42"/>
      <c r="D244" s="219" t="s">
        <v>143</v>
      </c>
      <c r="E244" s="42"/>
      <c r="F244" s="220" t="s">
        <v>385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143</v>
      </c>
      <c r="AU244" s="19" t="s">
        <v>83</v>
      </c>
    </row>
    <row r="245" s="2" customFormat="1">
      <c r="A245" s="40"/>
      <c r="B245" s="41"/>
      <c r="C245" s="42"/>
      <c r="D245" s="230" t="s">
        <v>181</v>
      </c>
      <c r="E245" s="42"/>
      <c r="F245" s="254" t="s">
        <v>374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181</v>
      </c>
      <c r="AU245" s="19" t="s">
        <v>83</v>
      </c>
    </row>
    <row r="246" s="13" customFormat="1">
      <c r="A246" s="13"/>
      <c r="B246" s="228"/>
      <c r="C246" s="229"/>
      <c r="D246" s="230" t="s">
        <v>159</v>
      </c>
      <c r="E246" s="231" t="s">
        <v>19</v>
      </c>
      <c r="F246" s="232" t="s">
        <v>386</v>
      </c>
      <c r="G246" s="229"/>
      <c r="H246" s="233">
        <v>15</v>
      </c>
      <c r="I246" s="234"/>
      <c r="J246" s="229"/>
      <c r="K246" s="229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159</v>
      </c>
      <c r="AU246" s="239" t="s">
        <v>83</v>
      </c>
      <c r="AV246" s="13" t="s">
        <v>83</v>
      </c>
      <c r="AW246" s="13" t="s">
        <v>35</v>
      </c>
      <c r="AX246" s="13" t="s">
        <v>73</v>
      </c>
      <c r="AY246" s="239" t="s">
        <v>134</v>
      </c>
    </row>
    <row r="247" s="14" customFormat="1">
      <c r="A247" s="14"/>
      <c r="B247" s="240"/>
      <c r="C247" s="241"/>
      <c r="D247" s="230" t="s">
        <v>159</v>
      </c>
      <c r="E247" s="242" t="s">
        <v>19</v>
      </c>
      <c r="F247" s="243" t="s">
        <v>160</v>
      </c>
      <c r="G247" s="241"/>
      <c r="H247" s="244">
        <v>15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159</v>
      </c>
      <c r="AU247" s="250" t="s">
        <v>83</v>
      </c>
      <c r="AV247" s="14" t="s">
        <v>142</v>
      </c>
      <c r="AW247" s="14" t="s">
        <v>35</v>
      </c>
      <c r="AX247" s="14" t="s">
        <v>81</v>
      </c>
      <c r="AY247" s="250" t="s">
        <v>134</v>
      </c>
    </row>
    <row r="248" s="2" customFormat="1" ht="55.5" customHeight="1">
      <c r="A248" s="40"/>
      <c r="B248" s="41"/>
      <c r="C248" s="206" t="s">
        <v>278</v>
      </c>
      <c r="D248" s="206" t="s">
        <v>137</v>
      </c>
      <c r="E248" s="207" t="s">
        <v>387</v>
      </c>
      <c r="F248" s="208" t="s">
        <v>388</v>
      </c>
      <c r="G248" s="209" t="s">
        <v>248</v>
      </c>
      <c r="H248" s="210">
        <v>715</v>
      </c>
      <c r="I248" s="211"/>
      <c r="J248" s="212">
        <f>ROUND(I248*H248,2)</f>
        <v>0</v>
      </c>
      <c r="K248" s="208" t="s">
        <v>141</v>
      </c>
      <c r="L248" s="46"/>
      <c r="M248" s="213" t="s">
        <v>19</v>
      </c>
      <c r="N248" s="214" t="s">
        <v>44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142</v>
      </c>
      <c r="AT248" s="217" t="s">
        <v>137</v>
      </c>
      <c r="AU248" s="217" t="s">
        <v>83</v>
      </c>
      <c r="AY248" s="19" t="s">
        <v>134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81</v>
      </c>
      <c r="BK248" s="218">
        <f>ROUND(I248*H248,2)</f>
        <v>0</v>
      </c>
      <c r="BL248" s="19" t="s">
        <v>142</v>
      </c>
      <c r="BM248" s="217" t="s">
        <v>389</v>
      </c>
    </row>
    <row r="249" s="2" customFormat="1">
      <c r="A249" s="40"/>
      <c r="B249" s="41"/>
      <c r="C249" s="42"/>
      <c r="D249" s="219" t="s">
        <v>143</v>
      </c>
      <c r="E249" s="42"/>
      <c r="F249" s="220" t="s">
        <v>390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143</v>
      </c>
      <c r="AU249" s="19" t="s">
        <v>83</v>
      </c>
    </row>
    <row r="250" s="13" customFormat="1">
      <c r="A250" s="13"/>
      <c r="B250" s="228"/>
      <c r="C250" s="229"/>
      <c r="D250" s="230" t="s">
        <v>159</v>
      </c>
      <c r="E250" s="231" t="s">
        <v>19</v>
      </c>
      <c r="F250" s="232" t="s">
        <v>391</v>
      </c>
      <c r="G250" s="229"/>
      <c r="H250" s="233">
        <v>675</v>
      </c>
      <c r="I250" s="234"/>
      <c r="J250" s="229"/>
      <c r="K250" s="229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159</v>
      </c>
      <c r="AU250" s="239" t="s">
        <v>83</v>
      </c>
      <c r="AV250" s="13" t="s">
        <v>83</v>
      </c>
      <c r="AW250" s="13" t="s">
        <v>35</v>
      </c>
      <c r="AX250" s="13" t="s">
        <v>73</v>
      </c>
      <c r="AY250" s="239" t="s">
        <v>134</v>
      </c>
    </row>
    <row r="251" s="13" customFormat="1">
      <c r="A251" s="13"/>
      <c r="B251" s="228"/>
      <c r="C251" s="229"/>
      <c r="D251" s="230" t="s">
        <v>159</v>
      </c>
      <c r="E251" s="231" t="s">
        <v>19</v>
      </c>
      <c r="F251" s="232" t="s">
        <v>392</v>
      </c>
      <c r="G251" s="229"/>
      <c r="H251" s="233">
        <v>40</v>
      </c>
      <c r="I251" s="234"/>
      <c r="J251" s="229"/>
      <c r="K251" s="229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159</v>
      </c>
      <c r="AU251" s="239" t="s">
        <v>83</v>
      </c>
      <c r="AV251" s="13" t="s">
        <v>83</v>
      </c>
      <c r="AW251" s="13" t="s">
        <v>35</v>
      </c>
      <c r="AX251" s="13" t="s">
        <v>73</v>
      </c>
      <c r="AY251" s="239" t="s">
        <v>134</v>
      </c>
    </row>
    <row r="252" s="14" customFormat="1">
      <c r="A252" s="14"/>
      <c r="B252" s="240"/>
      <c r="C252" s="241"/>
      <c r="D252" s="230" t="s">
        <v>159</v>
      </c>
      <c r="E252" s="242" t="s">
        <v>19</v>
      </c>
      <c r="F252" s="243" t="s">
        <v>160</v>
      </c>
      <c r="G252" s="241"/>
      <c r="H252" s="244">
        <v>715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159</v>
      </c>
      <c r="AU252" s="250" t="s">
        <v>83</v>
      </c>
      <c r="AV252" s="14" t="s">
        <v>142</v>
      </c>
      <c r="AW252" s="14" t="s">
        <v>35</v>
      </c>
      <c r="AX252" s="14" t="s">
        <v>81</v>
      </c>
      <c r="AY252" s="250" t="s">
        <v>134</v>
      </c>
    </row>
    <row r="253" s="2" customFormat="1" ht="24.15" customHeight="1">
      <c r="A253" s="40"/>
      <c r="B253" s="41"/>
      <c r="C253" s="255" t="s">
        <v>393</v>
      </c>
      <c r="D253" s="255" t="s">
        <v>215</v>
      </c>
      <c r="E253" s="256" t="s">
        <v>394</v>
      </c>
      <c r="F253" s="257" t="s">
        <v>395</v>
      </c>
      <c r="G253" s="258" t="s">
        <v>248</v>
      </c>
      <c r="H253" s="259">
        <v>675</v>
      </c>
      <c r="I253" s="260"/>
      <c r="J253" s="261">
        <f>ROUND(I253*H253,2)</f>
        <v>0</v>
      </c>
      <c r="K253" s="257" t="s">
        <v>158</v>
      </c>
      <c r="L253" s="262"/>
      <c r="M253" s="263" t="s">
        <v>19</v>
      </c>
      <c r="N253" s="264" t="s">
        <v>44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167</v>
      </c>
      <c r="AT253" s="217" t="s">
        <v>215</v>
      </c>
      <c r="AU253" s="217" t="s">
        <v>83</v>
      </c>
      <c r="AY253" s="19" t="s">
        <v>134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81</v>
      </c>
      <c r="BK253" s="218">
        <f>ROUND(I253*H253,2)</f>
        <v>0</v>
      </c>
      <c r="BL253" s="19" t="s">
        <v>142</v>
      </c>
      <c r="BM253" s="217" t="s">
        <v>396</v>
      </c>
    </row>
    <row r="254" s="13" customFormat="1">
      <c r="A254" s="13"/>
      <c r="B254" s="228"/>
      <c r="C254" s="229"/>
      <c r="D254" s="230" t="s">
        <v>159</v>
      </c>
      <c r="E254" s="231" t="s">
        <v>19</v>
      </c>
      <c r="F254" s="232" t="s">
        <v>391</v>
      </c>
      <c r="G254" s="229"/>
      <c r="H254" s="233">
        <v>675</v>
      </c>
      <c r="I254" s="234"/>
      <c r="J254" s="229"/>
      <c r="K254" s="229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159</v>
      </c>
      <c r="AU254" s="239" t="s">
        <v>83</v>
      </c>
      <c r="AV254" s="13" t="s">
        <v>83</v>
      </c>
      <c r="AW254" s="13" t="s">
        <v>35</v>
      </c>
      <c r="AX254" s="13" t="s">
        <v>73</v>
      </c>
      <c r="AY254" s="239" t="s">
        <v>134</v>
      </c>
    </row>
    <row r="255" s="14" customFormat="1">
      <c r="A255" s="14"/>
      <c r="B255" s="240"/>
      <c r="C255" s="241"/>
      <c r="D255" s="230" t="s">
        <v>159</v>
      </c>
      <c r="E255" s="242" t="s">
        <v>19</v>
      </c>
      <c r="F255" s="243" t="s">
        <v>160</v>
      </c>
      <c r="G255" s="241"/>
      <c r="H255" s="244">
        <v>675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159</v>
      </c>
      <c r="AU255" s="250" t="s">
        <v>83</v>
      </c>
      <c r="AV255" s="14" t="s">
        <v>142</v>
      </c>
      <c r="AW255" s="14" t="s">
        <v>35</v>
      </c>
      <c r="AX255" s="14" t="s">
        <v>81</v>
      </c>
      <c r="AY255" s="250" t="s">
        <v>134</v>
      </c>
    </row>
    <row r="256" s="2" customFormat="1" ht="24.15" customHeight="1">
      <c r="A256" s="40"/>
      <c r="B256" s="41"/>
      <c r="C256" s="255" t="s">
        <v>283</v>
      </c>
      <c r="D256" s="255" t="s">
        <v>215</v>
      </c>
      <c r="E256" s="256" t="s">
        <v>397</v>
      </c>
      <c r="F256" s="257" t="s">
        <v>398</v>
      </c>
      <c r="G256" s="258" t="s">
        <v>248</v>
      </c>
      <c r="H256" s="259">
        <v>40</v>
      </c>
      <c r="I256" s="260"/>
      <c r="J256" s="261">
        <f>ROUND(I256*H256,2)</f>
        <v>0</v>
      </c>
      <c r="K256" s="257" t="s">
        <v>158</v>
      </c>
      <c r="L256" s="262"/>
      <c r="M256" s="263" t="s">
        <v>19</v>
      </c>
      <c r="N256" s="264" t="s">
        <v>44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167</v>
      </c>
      <c r="AT256" s="217" t="s">
        <v>215</v>
      </c>
      <c r="AU256" s="217" t="s">
        <v>83</v>
      </c>
      <c r="AY256" s="19" t="s">
        <v>134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81</v>
      </c>
      <c r="BK256" s="218">
        <f>ROUND(I256*H256,2)</f>
        <v>0</v>
      </c>
      <c r="BL256" s="19" t="s">
        <v>142</v>
      </c>
      <c r="BM256" s="217" t="s">
        <v>399</v>
      </c>
    </row>
    <row r="257" s="13" customFormat="1">
      <c r="A257" s="13"/>
      <c r="B257" s="228"/>
      <c r="C257" s="229"/>
      <c r="D257" s="230" t="s">
        <v>159</v>
      </c>
      <c r="E257" s="231" t="s">
        <v>19</v>
      </c>
      <c r="F257" s="232" t="s">
        <v>392</v>
      </c>
      <c r="G257" s="229"/>
      <c r="H257" s="233">
        <v>40</v>
      </c>
      <c r="I257" s="234"/>
      <c r="J257" s="229"/>
      <c r="K257" s="229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159</v>
      </c>
      <c r="AU257" s="239" t="s">
        <v>83</v>
      </c>
      <c r="AV257" s="13" t="s">
        <v>83</v>
      </c>
      <c r="AW257" s="13" t="s">
        <v>35</v>
      </c>
      <c r="AX257" s="13" t="s">
        <v>73</v>
      </c>
      <c r="AY257" s="239" t="s">
        <v>134</v>
      </c>
    </row>
    <row r="258" s="14" customFormat="1">
      <c r="A258" s="14"/>
      <c r="B258" s="240"/>
      <c r="C258" s="241"/>
      <c r="D258" s="230" t="s">
        <v>159</v>
      </c>
      <c r="E258" s="242" t="s">
        <v>19</v>
      </c>
      <c r="F258" s="243" t="s">
        <v>160</v>
      </c>
      <c r="G258" s="241"/>
      <c r="H258" s="244">
        <v>40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159</v>
      </c>
      <c r="AU258" s="250" t="s">
        <v>83</v>
      </c>
      <c r="AV258" s="14" t="s">
        <v>142</v>
      </c>
      <c r="AW258" s="14" t="s">
        <v>35</v>
      </c>
      <c r="AX258" s="14" t="s">
        <v>81</v>
      </c>
      <c r="AY258" s="250" t="s">
        <v>134</v>
      </c>
    </row>
    <row r="259" s="2" customFormat="1" ht="44.25" customHeight="1">
      <c r="A259" s="40"/>
      <c r="B259" s="41"/>
      <c r="C259" s="206" t="s">
        <v>400</v>
      </c>
      <c r="D259" s="206" t="s">
        <v>137</v>
      </c>
      <c r="E259" s="207" t="s">
        <v>401</v>
      </c>
      <c r="F259" s="208" t="s">
        <v>402</v>
      </c>
      <c r="G259" s="209" t="s">
        <v>248</v>
      </c>
      <c r="H259" s="210">
        <v>575</v>
      </c>
      <c r="I259" s="211"/>
      <c r="J259" s="212">
        <f>ROUND(I259*H259,2)</f>
        <v>0</v>
      </c>
      <c r="K259" s="208" t="s">
        <v>141</v>
      </c>
      <c r="L259" s="46"/>
      <c r="M259" s="213" t="s">
        <v>19</v>
      </c>
      <c r="N259" s="214" t="s">
        <v>44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142</v>
      </c>
      <c r="AT259" s="217" t="s">
        <v>137</v>
      </c>
      <c r="AU259" s="217" t="s">
        <v>83</v>
      </c>
      <c r="AY259" s="19" t="s">
        <v>134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81</v>
      </c>
      <c r="BK259" s="218">
        <f>ROUND(I259*H259,2)</f>
        <v>0</v>
      </c>
      <c r="BL259" s="19" t="s">
        <v>142</v>
      </c>
      <c r="BM259" s="217" t="s">
        <v>403</v>
      </c>
    </row>
    <row r="260" s="2" customFormat="1">
      <c r="A260" s="40"/>
      <c r="B260" s="41"/>
      <c r="C260" s="42"/>
      <c r="D260" s="219" t="s">
        <v>143</v>
      </c>
      <c r="E260" s="42"/>
      <c r="F260" s="220" t="s">
        <v>404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143</v>
      </c>
      <c r="AU260" s="19" t="s">
        <v>83</v>
      </c>
    </row>
    <row r="261" s="13" customFormat="1">
      <c r="A261" s="13"/>
      <c r="B261" s="228"/>
      <c r="C261" s="229"/>
      <c r="D261" s="230" t="s">
        <v>159</v>
      </c>
      <c r="E261" s="231" t="s">
        <v>19</v>
      </c>
      <c r="F261" s="232" t="s">
        <v>405</v>
      </c>
      <c r="G261" s="229"/>
      <c r="H261" s="233">
        <v>575</v>
      </c>
      <c r="I261" s="234"/>
      <c r="J261" s="229"/>
      <c r="K261" s="229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159</v>
      </c>
      <c r="AU261" s="239" t="s">
        <v>83</v>
      </c>
      <c r="AV261" s="13" t="s">
        <v>83</v>
      </c>
      <c r="AW261" s="13" t="s">
        <v>35</v>
      </c>
      <c r="AX261" s="13" t="s">
        <v>73</v>
      </c>
      <c r="AY261" s="239" t="s">
        <v>134</v>
      </c>
    </row>
    <row r="262" s="14" customFormat="1">
      <c r="A262" s="14"/>
      <c r="B262" s="240"/>
      <c r="C262" s="241"/>
      <c r="D262" s="230" t="s">
        <v>159</v>
      </c>
      <c r="E262" s="242" t="s">
        <v>19</v>
      </c>
      <c r="F262" s="243" t="s">
        <v>160</v>
      </c>
      <c r="G262" s="241"/>
      <c r="H262" s="244">
        <v>575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159</v>
      </c>
      <c r="AU262" s="250" t="s">
        <v>83</v>
      </c>
      <c r="AV262" s="14" t="s">
        <v>142</v>
      </c>
      <c r="AW262" s="14" t="s">
        <v>35</v>
      </c>
      <c r="AX262" s="14" t="s">
        <v>81</v>
      </c>
      <c r="AY262" s="250" t="s">
        <v>134</v>
      </c>
    </row>
    <row r="263" s="2" customFormat="1" ht="16.5" customHeight="1">
      <c r="A263" s="40"/>
      <c r="B263" s="41"/>
      <c r="C263" s="255" t="s">
        <v>289</v>
      </c>
      <c r="D263" s="255" t="s">
        <v>215</v>
      </c>
      <c r="E263" s="256" t="s">
        <v>406</v>
      </c>
      <c r="F263" s="257" t="s">
        <v>407</v>
      </c>
      <c r="G263" s="258" t="s">
        <v>344</v>
      </c>
      <c r="H263" s="259">
        <v>1150</v>
      </c>
      <c r="I263" s="260"/>
      <c r="J263" s="261">
        <f>ROUND(I263*H263,2)</f>
        <v>0</v>
      </c>
      <c r="K263" s="257" t="s">
        <v>158</v>
      </c>
      <c r="L263" s="262"/>
      <c r="M263" s="263" t="s">
        <v>19</v>
      </c>
      <c r="N263" s="264" t="s">
        <v>44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167</v>
      </c>
      <c r="AT263" s="217" t="s">
        <v>215</v>
      </c>
      <c r="AU263" s="217" t="s">
        <v>83</v>
      </c>
      <c r="AY263" s="19" t="s">
        <v>134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81</v>
      </c>
      <c r="BK263" s="218">
        <f>ROUND(I263*H263,2)</f>
        <v>0</v>
      </c>
      <c r="BL263" s="19" t="s">
        <v>142</v>
      </c>
      <c r="BM263" s="217" t="s">
        <v>408</v>
      </c>
    </row>
    <row r="264" s="13" customFormat="1">
      <c r="A264" s="13"/>
      <c r="B264" s="228"/>
      <c r="C264" s="229"/>
      <c r="D264" s="230" t="s">
        <v>159</v>
      </c>
      <c r="E264" s="231" t="s">
        <v>19</v>
      </c>
      <c r="F264" s="232" t="s">
        <v>409</v>
      </c>
      <c r="G264" s="229"/>
      <c r="H264" s="233">
        <v>1150</v>
      </c>
      <c r="I264" s="234"/>
      <c r="J264" s="229"/>
      <c r="K264" s="229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159</v>
      </c>
      <c r="AU264" s="239" t="s">
        <v>83</v>
      </c>
      <c r="AV264" s="13" t="s">
        <v>83</v>
      </c>
      <c r="AW264" s="13" t="s">
        <v>35</v>
      </c>
      <c r="AX264" s="13" t="s">
        <v>73</v>
      </c>
      <c r="AY264" s="239" t="s">
        <v>134</v>
      </c>
    </row>
    <row r="265" s="14" customFormat="1">
      <c r="A265" s="14"/>
      <c r="B265" s="240"/>
      <c r="C265" s="241"/>
      <c r="D265" s="230" t="s">
        <v>159</v>
      </c>
      <c r="E265" s="242" t="s">
        <v>19</v>
      </c>
      <c r="F265" s="243" t="s">
        <v>160</v>
      </c>
      <c r="G265" s="241"/>
      <c r="H265" s="244">
        <v>1150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159</v>
      </c>
      <c r="AU265" s="250" t="s">
        <v>83</v>
      </c>
      <c r="AV265" s="14" t="s">
        <v>142</v>
      </c>
      <c r="AW265" s="14" t="s">
        <v>35</v>
      </c>
      <c r="AX265" s="14" t="s">
        <v>81</v>
      </c>
      <c r="AY265" s="250" t="s">
        <v>134</v>
      </c>
    </row>
    <row r="266" s="2" customFormat="1" ht="24.15" customHeight="1">
      <c r="A266" s="40"/>
      <c r="B266" s="41"/>
      <c r="C266" s="206" t="s">
        <v>410</v>
      </c>
      <c r="D266" s="206" t="s">
        <v>137</v>
      </c>
      <c r="E266" s="207" t="s">
        <v>411</v>
      </c>
      <c r="F266" s="208" t="s">
        <v>412</v>
      </c>
      <c r="G266" s="209" t="s">
        <v>180</v>
      </c>
      <c r="H266" s="210">
        <v>5014</v>
      </c>
      <c r="I266" s="211"/>
      <c r="J266" s="212">
        <f>ROUND(I266*H266,2)</f>
        <v>0</v>
      </c>
      <c r="K266" s="208" t="s">
        <v>141</v>
      </c>
      <c r="L266" s="46"/>
      <c r="M266" s="213" t="s">
        <v>19</v>
      </c>
      <c r="N266" s="214" t="s">
        <v>44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142</v>
      </c>
      <c r="AT266" s="217" t="s">
        <v>137</v>
      </c>
      <c r="AU266" s="217" t="s">
        <v>83</v>
      </c>
      <c r="AY266" s="19" t="s">
        <v>134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81</v>
      </c>
      <c r="BK266" s="218">
        <f>ROUND(I266*H266,2)</f>
        <v>0</v>
      </c>
      <c r="BL266" s="19" t="s">
        <v>142</v>
      </c>
      <c r="BM266" s="217" t="s">
        <v>413</v>
      </c>
    </row>
    <row r="267" s="2" customFormat="1">
      <c r="A267" s="40"/>
      <c r="B267" s="41"/>
      <c r="C267" s="42"/>
      <c r="D267" s="219" t="s">
        <v>143</v>
      </c>
      <c r="E267" s="42"/>
      <c r="F267" s="220" t="s">
        <v>414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143</v>
      </c>
      <c r="AU267" s="19" t="s">
        <v>83</v>
      </c>
    </row>
    <row r="268" s="2" customFormat="1" ht="55.5" customHeight="1">
      <c r="A268" s="40"/>
      <c r="B268" s="41"/>
      <c r="C268" s="206" t="s">
        <v>295</v>
      </c>
      <c r="D268" s="206" t="s">
        <v>137</v>
      </c>
      <c r="E268" s="207" t="s">
        <v>415</v>
      </c>
      <c r="F268" s="208" t="s">
        <v>416</v>
      </c>
      <c r="G268" s="209" t="s">
        <v>248</v>
      </c>
      <c r="H268" s="210">
        <v>183</v>
      </c>
      <c r="I268" s="211"/>
      <c r="J268" s="212">
        <f>ROUND(I268*H268,2)</f>
        <v>0</v>
      </c>
      <c r="K268" s="208" t="s">
        <v>158</v>
      </c>
      <c r="L268" s="46"/>
      <c r="M268" s="213" t="s">
        <v>19</v>
      </c>
      <c r="N268" s="214" t="s">
        <v>44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142</v>
      </c>
      <c r="AT268" s="217" t="s">
        <v>137</v>
      </c>
      <c r="AU268" s="217" t="s">
        <v>83</v>
      </c>
      <c r="AY268" s="19" t="s">
        <v>134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81</v>
      </c>
      <c r="BK268" s="218">
        <f>ROUND(I268*H268,2)</f>
        <v>0</v>
      </c>
      <c r="BL268" s="19" t="s">
        <v>142</v>
      </c>
      <c r="BM268" s="217" t="s">
        <v>417</v>
      </c>
    </row>
    <row r="269" s="13" customFormat="1">
      <c r="A269" s="13"/>
      <c r="B269" s="228"/>
      <c r="C269" s="229"/>
      <c r="D269" s="230" t="s">
        <v>159</v>
      </c>
      <c r="E269" s="231" t="s">
        <v>19</v>
      </c>
      <c r="F269" s="232" t="s">
        <v>418</v>
      </c>
      <c r="G269" s="229"/>
      <c r="H269" s="233">
        <v>183</v>
      </c>
      <c r="I269" s="234"/>
      <c r="J269" s="229"/>
      <c r="K269" s="229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159</v>
      </c>
      <c r="AU269" s="239" t="s">
        <v>83</v>
      </c>
      <c r="AV269" s="13" t="s">
        <v>83</v>
      </c>
      <c r="AW269" s="13" t="s">
        <v>35</v>
      </c>
      <c r="AX269" s="13" t="s">
        <v>73</v>
      </c>
      <c r="AY269" s="239" t="s">
        <v>134</v>
      </c>
    </row>
    <row r="270" s="14" customFormat="1">
      <c r="A270" s="14"/>
      <c r="B270" s="240"/>
      <c r="C270" s="241"/>
      <c r="D270" s="230" t="s">
        <v>159</v>
      </c>
      <c r="E270" s="242" t="s">
        <v>19</v>
      </c>
      <c r="F270" s="243" t="s">
        <v>160</v>
      </c>
      <c r="G270" s="241"/>
      <c r="H270" s="244">
        <v>183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159</v>
      </c>
      <c r="AU270" s="250" t="s">
        <v>83</v>
      </c>
      <c r="AV270" s="14" t="s">
        <v>142</v>
      </c>
      <c r="AW270" s="14" t="s">
        <v>35</v>
      </c>
      <c r="AX270" s="14" t="s">
        <v>81</v>
      </c>
      <c r="AY270" s="250" t="s">
        <v>134</v>
      </c>
    </row>
    <row r="271" s="2" customFormat="1" ht="44.25" customHeight="1">
      <c r="A271" s="40"/>
      <c r="B271" s="41"/>
      <c r="C271" s="206" t="s">
        <v>419</v>
      </c>
      <c r="D271" s="206" t="s">
        <v>137</v>
      </c>
      <c r="E271" s="207" t="s">
        <v>420</v>
      </c>
      <c r="F271" s="208" t="s">
        <v>421</v>
      </c>
      <c r="G271" s="209" t="s">
        <v>344</v>
      </c>
      <c r="H271" s="210">
        <v>9</v>
      </c>
      <c r="I271" s="211"/>
      <c r="J271" s="212">
        <f>ROUND(I271*H271,2)</f>
        <v>0</v>
      </c>
      <c r="K271" s="208" t="s">
        <v>158</v>
      </c>
      <c r="L271" s="46"/>
      <c r="M271" s="213" t="s">
        <v>19</v>
      </c>
      <c r="N271" s="214" t="s">
        <v>44</v>
      </c>
      <c r="O271" s="86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142</v>
      </c>
      <c r="AT271" s="217" t="s">
        <v>137</v>
      </c>
      <c r="AU271" s="217" t="s">
        <v>83</v>
      </c>
      <c r="AY271" s="19" t="s">
        <v>134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81</v>
      </c>
      <c r="BK271" s="218">
        <f>ROUND(I271*H271,2)</f>
        <v>0</v>
      </c>
      <c r="BL271" s="19" t="s">
        <v>142</v>
      </c>
      <c r="BM271" s="217" t="s">
        <v>422</v>
      </c>
    </row>
    <row r="272" s="13" customFormat="1">
      <c r="A272" s="13"/>
      <c r="B272" s="228"/>
      <c r="C272" s="229"/>
      <c r="D272" s="230" t="s">
        <v>159</v>
      </c>
      <c r="E272" s="231" t="s">
        <v>19</v>
      </c>
      <c r="F272" s="232" t="s">
        <v>423</v>
      </c>
      <c r="G272" s="229"/>
      <c r="H272" s="233">
        <v>9</v>
      </c>
      <c r="I272" s="234"/>
      <c r="J272" s="229"/>
      <c r="K272" s="229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159</v>
      </c>
      <c r="AU272" s="239" t="s">
        <v>83</v>
      </c>
      <c r="AV272" s="13" t="s">
        <v>83</v>
      </c>
      <c r="AW272" s="13" t="s">
        <v>35</v>
      </c>
      <c r="AX272" s="13" t="s">
        <v>73</v>
      </c>
      <c r="AY272" s="239" t="s">
        <v>134</v>
      </c>
    </row>
    <row r="273" s="14" customFormat="1">
      <c r="A273" s="14"/>
      <c r="B273" s="240"/>
      <c r="C273" s="241"/>
      <c r="D273" s="230" t="s">
        <v>159</v>
      </c>
      <c r="E273" s="242" t="s">
        <v>19</v>
      </c>
      <c r="F273" s="243" t="s">
        <v>160</v>
      </c>
      <c r="G273" s="241"/>
      <c r="H273" s="244">
        <v>9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159</v>
      </c>
      <c r="AU273" s="250" t="s">
        <v>83</v>
      </c>
      <c r="AV273" s="14" t="s">
        <v>142</v>
      </c>
      <c r="AW273" s="14" t="s">
        <v>35</v>
      </c>
      <c r="AX273" s="14" t="s">
        <v>81</v>
      </c>
      <c r="AY273" s="250" t="s">
        <v>134</v>
      </c>
    </row>
    <row r="274" s="12" customFormat="1" ht="22.8" customHeight="1">
      <c r="A274" s="12"/>
      <c r="B274" s="190"/>
      <c r="C274" s="191"/>
      <c r="D274" s="192" t="s">
        <v>72</v>
      </c>
      <c r="E274" s="204" t="s">
        <v>424</v>
      </c>
      <c r="F274" s="204" t="s">
        <v>425</v>
      </c>
      <c r="G274" s="191"/>
      <c r="H274" s="191"/>
      <c r="I274" s="194"/>
      <c r="J274" s="205">
        <f>BK274</f>
        <v>0</v>
      </c>
      <c r="K274" s="191"/>
      <c r="L274" s="196"/>
      <c r="M274" s="197"/>
      <c r="N274" s="198"/>
      <c r="O274" s="198"/>
      <c r="P274" s="199">
        <f>SUM(P275:P276)</f>
        <v>0</v>
      </c>
      <c r="Q274" s="198"/>
      <c r="R274" s="199">
        <f>SUM(R275:R276)</f>
        <v>0</v>
      </c>
      <c r="S274" s="198"/>
      <c r="T274" s="200">
        <f>SUM(T275:T276)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1" t="s">
        <v>81</v>
      </c>
      <c r="AT274" s="202" t="s">
        <v>72</v>
      </c>
      <c r="AU274" s="202" t="s">
        <v>81</v>
      </c>
      <c r="AY274" s="201" t="s">
        <v>134</v>
      </c>
      <c r="BK274" s="203">
        <f>SUM(BK275:BK276)</f>
        <v>0</v>
      </c>
    </row>
    <row r="275" s="2" customFormat="1" ht="37.8" customHeight="1">
      <c r="A275" s="40"/>
      <c r="B275" s="41"/>
      <c r="C275" s="206" t="s">
        <v>303</v>
      </c>
      <c r="D275" s="206" t="s">
        <v>137</v>
      </c>
      <c r="E275" s="207" t="s">
        <v>426</v>
      </c>
      <c r="F275" s="208" t="s">
        <v>427</v>
      </c>
      <c r="G275" s="209" t="s">
        <v>218</v>
      </c>
      <c r="H275" s="210">
        <v>865.41099999999994</v>
      </c>
      <c r="I275" s="211"/>
      <c r="J275" s="212">
        <f>ROUND(I275*H275,2)</f>
        <v>0</v>
      </c>
      <c r="K275" s="208" t="s">
        <v>141</v>
      </c>
      <c r="L275" s="46"/>
      <c r="M275" s="213" t="s">
        <v>19</v>
      </c>
      <c r="N275" s="214" t="s">
        <v>44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142</v>
      </c>
      <c r="AT275" s="217" t="s">
        <v>137</v>
      </c>
      <c r="AU275" s="217" t="s">
        <v>83</v>
      </c>
      <c r="AY275" s="19" t="s">
        <v>134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81</v>
      </c>
      <c r="BK275" s="218">
        <f>ROUND(I275*H275,2)</f>
        <v>0</v>
      </c>
      <c r="BL275" s="19" t="s">
        <v>142</v>
      </c>
      <c r="BM275" s="217" t="s">
        <v>428</v>
      </c>
    </row>
    <row r="276" s="2" customFormat="1">
      <c r="A276" s="40"/>
      <c r="B276" s="41"/>
      <c r="C276" s="42"/>
      <c r="D276" s="219" t="s">
        <v>143</v>
      </c>
      <c r="E276" s="42"/>
      <c r="F276" s="220" t="s">
        <v>429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143</v>
      </c>
      <c r="AU276" s="19" t="s">
        <v>83</v>
      </c>
    </row>
    <row r="277" s="12" customFormat="1" ht="25.92" customHeight="1">
      <c r="A277" s="12"/>
      <c r="B277" s="190"/>
      <c r="C277" s="191"/>
      <c r="D277" s="192" t="s">
        <v>72</v>
      </c>
      <c r="E277" s="193" t="s">
        <v>78</v>
      </c>
      <c r="F277" s="193" t="s">
        <v>79</v>
      </c>
      <c r="G277" s="191"/>
      <c r="H277" s="191"/>
      <c r="I277" s="194"/>
      <c r="J277" s="195">
        <f>BK277</f>
        <v>0</v>
      </c>
      <c r="K277" s="191"/>
      <c r="L277" s="196"/>
      <c r="M277" s="197"/>
      <c r="N277" s="198"/>
      <c r="O277" s="198"/>
      <c r="P277" s="199">
        <f>P278</f>
        <v>0</v>
      </c>
      <c r="Q277" s="198"/>
      <c r="R277" s="199">
        <f>R278</f>
        <v>0</v>
      </c>
      <c r="S277" s="198"/>
      <c r="T277" s="200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1" t="s">
        <v>196</v>
      </c>
      <c r="AT277" s="202" t="s">
        <v>72</v>
      </c>
      <c r="AU277" s="202" t="s">
        <v>73</v>
      </c>
      <c r="AY277" s="201" t="s">
        <v>134</v>
      </c>
      <c r="BK277" s="203">
        <f>BK278</f>
        <v>0</v>
      </c>
    </row>
    <row r="278" s="12" customFormat="1" ht="22.8" customHeight="1">
      <c r="A278" s="12"/>
      <c r="B278" s="190"/>
      <c r="C278" s="191"/>
      <c r="D278" s="192" t="s">
        <v>72</v>
      </c>
      <c r="E278" s="204" t="s">
        <v>430</v>
      </c>
      <c r="F278" s="204" t="s">
        <v>85</v>
      </c>
      <c r="G278" s="191"/>
      <c r="H278" s="191"/>
      <c r="I278" s="194"/>
      <c r="J278" s="205">
        <f>BK278</f>
        <v>0</v>
      </c>
      <c r="K278" s="191"/>
      <c r="L278" s="196"/>
      <c r="M278" s="197"/>
      <c r="N278" s="198"/>
      <c r="O278" s="198"/>
      <c r="P278" s="199">
        <f>SUM(P279:P281)</f>
        <v>0</v>
      </c>
      <c r="Q278" s="198"/>
      <c r="R278" s="199">
        <f>SUM(R279:R281)</f>
        <v>0</v>
      </c>
      <c r="S278" s="198"/>
      <c r="T278" s="200">
        <f>SUM(T279:T281)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1" t="s">
        <v>196</v>
      </c>
      <c r="AT278" s="202" t="s">
        <v>72</v>
      </c>
      <c r="AU278" s="202" t="s">
        <v>81</v>
      </c>
      <c r="AY278" s="201" t="s">
        <v>134</v>
      </c>
      <c r="BK278" s="203">
        <f>SUM(BK279:BK281)</f>
        <v>0</v>
      </c>
    </row>
    <row r="279" s="2" customFormat="1" ht="24.15" customHeight="1">
      <c r="A279" s="40"/>
      <c r="B279" s="41"/>
      <c r="C279" s="206" t="s">
        <v>431</v>
      </c>
      <c r="D279" s="206" t="s">
        <v>137</v>
      </c>
      <c r="E279" s="207" t="s">
        <v>432</v>
      </c>
      <c r="F279" s="208" t="s">
        <v>433</v>
      </c>
      <c r="G279" s="209" t="s">
        <v>434</v>
      </c>
      <c r="H279" s="210">
        <v>1</v>
      </c>
      <c r="I279" s="211"/>
      <c r="J279" s="212">
        <f>ROUND(I279*H279,2)</f>
        <v>0</v>
      </c>
      <c r="K279" s="208" t="s">
        <v>158</v>
      </c>
      <c r="L279" s="46"/>
      <c r="M279" s="213" t="s">
        <v>19</v>
      </c>
      <c r="N279" s="214" t="s">
        <v>44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142</v>
      </c>
      <c r="AT279" s="217" t="s">
        <v>137</v>
      </c>
      <c r="AU279" s="217" t="s">
        <v>83</v>
      </c>
      <c r="AY279" s="19" t="s">
        <v>134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81</v>
      </c>
      <c r="BK279" s="218">
        <f>ROUND(I279*H279,2)</f>
        <v>0</v>
      </c>
      <c r="BL279" s="19" t="s">
        <v>142</v>
      </c>
      <c r="BM279" s="217" t="s">
        <v>435</v>
      </c>
    </row>
    <row r="280" s="13" customFormat="1">
      <c r="A280" s="13"/>
      <c r="B280" s="228"/>
      <c r="C280" s="229"/>
      <c r="D280" s="230" t="s">
        <v>159</v>
      </c>
      <c r="E280" s="231" t="s">
        <v>19</v>
      </c>
      <c r="F280" s="232" t="s">
        <v>436</v>
      </c>
      <c r="G280" s="229"/>
      <c r="H280" s="233">
        <v>1</v>
      </c>
      <c r="I280" s="234"/>
      <c r="J280" s="229"/>
      <c r="K280" s="229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159</v>
      </c>
      <c r="AU280" s="239" t="s">
        <v>83</v>
      </c>
      <c r="AV280" s="13" t="s">
        <v>83</v>
      </c>
      <c r="AW280" s="13" t="s">
        <v>35</v>
      </c>
      <c r="AX280" s="13" t="s">
        <v>73</v>
      </c>
      <c r="AY280" s="239" t="s">
        <v>134</v>
      </c>
    </row>
    <row r="281" s="14" customFormat="1">
      <c r="A281" s="14"/>
      <c r="B281" s="240"/>
      <c r="C281" s="241"/>
      <c r="D281" s="230" t="s">
        <v>159</v>
      </c>
      <c r="E281" s="242" t="s">
        <v>19</v>
      </c>
      <c r="F281" s="243" t="s">
        <v>160</v>
      </c>
      <c r="G281" s="241"/>
      <c r="H281" s="244">
        <v>1</v>
      </c>
      <c r="I281" s="245"/>
      <c r="J281" s="241"/>
      <c r="K281" s="241"/>
      <c r="L281" s="246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159</v>
      </c>
      <c r="AU281" s="250" t="s">
        <v>83</v>
      </c>
      <c r="AV281" s="14" t="s">
        <v>142</v>
      </c>
      <c r="AW281" s="14" t="s">
        <v>35</v>
      </c>
      <c r="AX281" s="14" t="s">
        <v>81</v>
      </c>
      <c r="AY281" s="250" t="s">
        <v>134</v>
      </c>
    </row>
    <row r="282" s="2" customFormat="1" ht="6.96" customHeight="1">
      <c r="A282" s="40"/>
      <c r="B282" s="61"/>
      <c r="C282" s="62"/>
      <c r="D282" s="62"/>
      <c r="E282" s="62"/>
      <c r="F282" s="62"/>
      <c r="G282" s="62"/>
      <c r="H282" s="62"/>
      <c r="I282" s="62"/>
      <c r="J282" s="62"/>
      <c r="K282" s="62"/>
      <c r="L282" s="46"/>
      <c r="M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</row>
  </sheetData>
  <sheetProtection sheet="1" autoFilter="0" formatColumns="0" formatRows="0" objects="1" scenarios="1" spinCount="100000" saltValue="Q5AJEux+pqxMBxOmuNnxBBGHrnGUMjn/qnKXq89OUiHl2FZeWHpfYcKW0ExVew23pIEdLAnyBspFg7F5N6IwUw==" hashValue="5akOL4lTNmTOl+bCRRk2DfZXvsm9jIimYEHMiwrE0kK1vC0ULLIMKckF1eq/EuV1yZqcKmBRHJa9S1PE6EH2ng==" algorithmName="SHA-512" password="9390"/>
  <autoFilter ref="C86:K28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148" r:id="rId1" display="https://podminky.urs.cz/item/CS_URS_2024_02/564851111"/>
    <hyperlink ref="F155" r:id="rId2" display="https://podminky.urs.cz/item/CS_URS_2024_02/564861111"/>
    <hyperlink ref="F157" r:id="rId3" display="https://podminky.urs.cz/item/CS_URS_2024_02/565155121"/>
    <hyperlink ref="F161" r:id="rId4" display="https://podminky.urs.cz/item/CS_URS_2024_02/573111112"/>
    <hyperlink ref="F165" r:id="rId5" display="https://podminky.urs.cz/item/CS_URS_2024_02/573231106"/>
    <hyperlink ref="F169" r:id="rId6" display="https://podminky.urs.cz/item/CS_URS_2024_02/577134121"/>
    <hyperlink ref="F178" r:id="rId7" display="https://podminky.urs.cz/item/CS_URS_2024_02/596211110"/>
    <hyperlink ref="F190" r:id="rId8" display="https://podminky.urs.cz/item/CS_URS_2024_02/596211113"/>
    <hyperlink ref="F198" r:id="rId9" display="https://podminky.urs.cz/item/CS_URS_2024_02/596211210"/>
    <hyperlink ref="F205" r:id="rId10" display="https://podminky.urs.cz/item/CS_URS_2024_02/596211213"/>
    <hyperlink ref="F213" r:id="rId11" display="https://podminky.urs.cz/item/CS_URS_2024_02/914111111"/>
    <hyperlink ref="F220" r:id="rId12" display="https://podminky.urs.cz/item/CS_URS_2024_02/914111121"/>
    <hyperlink ref="F227" r:id="rId13" display="https://podminky.urs.cz/item/CS_URS_2024_02/914511111"/>
    <hyperlink ref="F234" r:id="rId14" display="https://podminky.urs.cz/item/CS_URS_2024_02/915131111"/>
    <hyperlink ref="F239" r:id="rId15" display="https://podminky.urs.cz/item/CS_URS_2024_02/915231112"/>
    <hyperlink ref="F244" r:id="rId16" display="https://podminky.urs.cz/item/CS_URS_2024_02/915621111"/>
    <hyperlink ref="F249" r:id="rId17" display="https://podminky.urs.cz/item/CS_URS_2024_02/916241213"/>
    <hyperlink ref="F260" r:id="rId18" display="https://podminky.urs.cz/item/CS_URS_2024_02/916331112"/>
    <hyperlink ref="F267" r:id="rId19" display="https://podminky.urs.cz/item/CS_URS_2024_02/919726123"/>
    <hyperlink ref="F276" r:id="rId20" display="https://podminky.urs.cz/item/CS_URS_2024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Sportovní hala Sušice - Venkovní stavební objekty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7" t="s">
        <v>437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ROUND((SUM(BE87:BE466)),  2)</f>
        <v>0</v>
      </c>
      <c r="G33" s="40"/>
      <c r="H33" s="40"/>
      <c r="I33" s="150">
        <v>0.20999999999999999</v>
      </c>
      <c r="J33" s="149">
        <f>ROUND(((SUM(BE87:BE466))*I33),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ROUND((SUM(BF87:BF466)),  2)</f>
        <v>0</v>
      </c>
      <c r="G34" s="40"/>
      <c r="H34" s="40"/>
      <c r="I34" s="150">
        <v>0.12</v>
      </c>
      <c r="J34" s="149">
        <f>ROUND(((SUM(BF87:BF466))*I34),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ROUND((SUM(BG87:BG466)),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ROUND((SUM(BH87:BH466)),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ROUND((SUM(BI87:BI466)),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Sportovní hala Sušice - Venkovní stavební objekty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>SO-03 - Systém likvidace dešťových vod vč. napojení na dešťovou kanalizaci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9. 7. 2024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Sušice, nám. Svobody 138, 342 01 Sušice</v>
      </c>
      <c r="G54" s="42"/>
      <c r="H54" s="42"/>
      <c r="I54" s="34" t="s">
        <v>31</v>
      </c>
      <c r="J54" s="38" t="str">
        <f>E21</f>
        <v>APRIS s.r.o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169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170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438</v>
      </c>
      <c r="E62" s="176"/>
      <c r="F62" s="176"/>
      <c r="G62" s="176"/>
      <c r="H62" s="176"/>
      <c r="I62" s="176"/>
      <c r="J62" s="177">
        <f>J196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172</v>
      </c>
      <c r="E63" s="176"/>
      <c r="F63" s="176"/>
      <c r="G63" s="176"/>
      <c r="H63" s="176"/>
      <c r="I63" s="176"/>
      <c r="J63" s="177">
        <f>J226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439</v>
      </c>
      <c r="E64" s="176"/>
      <c r="F64" s="176"/>
      <c r="G64" s="176"/>
      <c r="H64" s="176"/>
      <c r="I64" s="176"/>
      <c r="J64" s="177">
        <f>J254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173</v>
      </c>
      <c r="E65" s="176"/>
      <c r="F65" s="176"/>
      <c r="G65" s="176"/>
      <c r="H65" s="176"/>
      <c r="I65" s="176"/>
      <c r="J65" s="177">
        <f>J432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440</v>
      </c>
      <c r="E66" s="176"/>
      <c r="F66" s="176"/>
      <c r="G66" s="176"/>
      <c r="H66" s="176"/>
      <c r="I66" s="176"/>
      <c r="J66" s="177">
        <f>J449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441</v>
      </c>
      <c r="E67" s="176"/>
      <c r="F67" s="176"/>
      <c r="G67" s="176"/>
      <c r="H67" s="176"/>
      <c r="I67" s="176"/>
      <c r="J67" s="177">
        <f>J452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120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Sportovní hala Sušice - Venkovní stavební objekty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112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30" customHeight="1">
      <c r="A79" s="40"/>
      <c r="B79" s="41"/>
      <c r="C79" s="42"/>
      <c r="D79" s="42"/>
      <c r="E79" s="71" t="str">
        <f>E9</f>
        <v>SO-03 - Systém likvidace dešťových vod vč. napojení na dešťovou kanalizaci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 xml:space="preserve"> </v>
      </c>
      <c r="G81" s="42"/>
      <c r="H81" s="42"/>
      <c r="I81" s="34" t="s">
        <v>23</v>
      </c>
      <c r="J81" s="74" t="str">
        <f>IF(J12="","",J12)</f>
        <v>9. 7. 2024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Město Sušice, nám. Svobody 138, 342 01 Sušice</v>
      </c>
      <c r="G83" s="42"/>
      <c r="H83" s="42"/>
      <c r="I83" s="34" t="s">
        <v>31</v>
      </c>
      <c r="J83" s="38" t="str">
        <f>E21</f>
        <v>APRIS s.r.o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36</v>
      </c>
      <c r="J84" s="38" t="str">
        <f>E24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121</v>
      </c>
      <c r="D86" s="182" t="s">
        <v>58</v>
      </c>
      <c r="E86" s="182" t="s">
        <v>54</v>
      </c>
      <c r="F86" s="182" t="s">
        <v>55</v>
      </c>
      <c r="G86" s="182" t="s">
        <v>122</v>
      </c>
      <c r="H86" s="182" t="s">
        <v>123</v>
      </c>
      <c r="I86" s="182" t="s">
        <v>124</v>
      </c>
      <c r="J86" s="182" t="s">
        <v>116</v>
      </c>
      <c r="K86" s="183" t="s">
        <v>125</v>
      </c>
      <c r="L86" s="184"/>
      <c r="M86" s="94" t="s">
        <v>19</v>
      </c>
      <c r="N86" s="95" t="s">
        <v>43</v>
      </c>
      <c r="O86" s="95" t="s">
        <v>126</v>
      </c>
      <c r="P86" s="95" t="s">
        <v>127</v>
      </c>
      <c r="Q86" s="95" t="s">
        <v>128</v>
      </c>
      <c r="R86" s="95" t="s">
        <v>129</v>
      </c>
      <c r="S86" s="95" t="s">
        <v>130</v>
      </c>
      <c r="T86" s="96" t="s">
        <v>131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132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</f>
        <v>0</v>
      </c>
      <c r="Q87" s="98"/>
      <c r="R87" s="187">
        <f>R88</f>
        <v>0.64800000000000002</v>
      </c>
      <c r="S87" s="98"/>
      <c r="T87" s="188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117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72</v>
      </c>
      <c r="E88" s="193" t="s">
        <v>133</v>
      </c>
      <c r="F88" s="193" t="s">
        <v>176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P89+P196+P226+P254+P432+P449+P452</f>
        <v>0</v>
      </c>
      <c r="Q88" s="198"/>
      <c r="R88" s="199">
        <f>R89+R196+R226+R254+R432+R449+R452</f>
        <v>0.64800000000000002</v>
      </c>
      <c r="S88" s="198"/>
      <c r="T88" s="200">
        <f>T89+T196+T226+T254+T432+T449+T452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81</v>
      </c>
      <c r="AT88" s="202" t="s">
        <v>72</v>
      </c>
      <c r="AU88" s="202" t="s">
        <v>73</v>
      </c>
      <c r="AY88" s="201" t="s">
        <v>134</v>
      </c>
      <c r="BK88" s="203">
        <f>BK89+BK196+BK226+BK254+BK432+BK449+BK452</f>
        <v>0</v>
      </c>
    </row>
    <row r="89" s="12" customFormat="1" ht="22.8" customHeight="1">
      <c r="A89" s="12"/>
      <c r="B89" s="190"/>
      <c r="C89" s="191"/>
      <c r="D89" s="192" t="s">
        <v>72</v>
      </c>
      <c r="E89" s="204" t="s">
        <v>81</v>
      </c>
      <c r="F89" s="204" t="s">
        <v>177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SUM(P90:P195)</f>
        <v>0</v>
      </c>
      <c r="Q89" s="198"/>
      <c r="R89" s="199">
        <f>SUM(R90:R195)</f>
        <v>0</v>
      </c>
      <c r="S89" s="198"/>
      <c r="T89" s="200">
        <f>SUM(T90:T195)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81</v>
      </c>
      <c r="AT89" s="202" t="s">
        <v>72</v>
      </c>
      <c r="AU89" s="202" t="s">
        <v>81</v>
      </c>
      <c r="AY89" s="201" t="s">
        <v>134</v>
      </c>
      <c r="BK89" s="203">
        <f>SUM(BK90:BK195)</f>
        <v>0</v>
      </c>
    </row>
    <row r="90" s="2" customFormat="1" ht="24.15" customHeight="1">
      <c r="A90" s="40"/>
      <c r="B90" s="41"/>
      <c r="C90" s="206" t="s">
        <v>81</v>
      </c>
      <c r="D90" s="206" t="s">
        <v>137</v>
      </c>
      <c r="E90" s="207" t="s">
        <v>442</v>
      </c>
      <c r="F90" s="208" t="s">
        <v>443</v>
      </c>
      <c r="G90" s="209" t="s">
        <v>180</v>
      </c>
      <c r="H90" s="210">
        <v>2</v>
      </c>
      <c r="I90" s="211"/>
      <c r="J90" s="212">
        <f>ROUND(I90*H90,2)</f>
        <v>0</v>
      </c>
      <c r="K90" s="208" t="s">
        <v>141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142</v>
      </c>
      <c r="AT90" s="217" t="s">
        <v>137</v>
      </c>
      <c r="AU90" s="217" t="s">
        <v>83</v>
      </c>
      <c r="AY90" s="19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142</v>
      </c>
      <c r="BM90" s="217" t="s">
        <v>83</v>
      </c>
    </row>
    <row r="91" s="2" customFormat="1">
      <c r="A91" s="40"/>
      <c r="B91" s="41"/>
      <c r="C91" s="42"/>
      <c r="D91" s="219" t="s">
        <v>143</v>
      </c>
      <c r="E91" s="42"/>
      <c r="F91" s="220" t="s">
        <v>444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143</v>
      </c>
      <c r="AU91" s="19" t="s">
        <v>83</v>
      </c>
    </row>
    <row r="92" s="13" customFormat="1">
      <c r="A92" s="13"/>
      <c r="B92" s="228"/>
      <c r="C92" s="229"/>
      <c r="D92" s="230" t="s">
        <v>159</v>
      </c>
      <c r="E92" s="231" t="s">
        <v>19</v>
      </c>
      <c r="F92" s="232" t="s">
        <v>445</v>
      </c>
      <c r="G92" s="229"/>
      <c r="H92" s="233">
        <v>2</v>
      </c>
      <c r="I92" s="234"/>
      <c r="J92" s="229"/>
      <c r="K92" s="229"/>
      <c r="L92" s="235"/>
      <c r="M92" s="236"/>
      <c r="N92" s="237"/>
      <c r="O92" s="237"/>
      <c r="P92" s="237"/>
      <c r="Q92" s="237"/>
      <c r="R92" s="237"/>
      <c r="S92" s="237"/>
      <c r="T92" s="23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9" t="s">
        <v>159</v>
      </c>
      <c r="AU92" s="239" t="s">
        <v>83</v>
      </c>
      <c r="AV92" s="13" t="s">
        <v>83</v>
      </c>
      <c r="AW92" s="13" t="s">
        <v>35</v>
      </c>
      <c r="AX92" s="13" t="s">
        <v>73</v>
      </c>
      <c r="AY92" s="239" t="s">
        <v>134</v>
      </c>
    </row>
    <row r="93" s="14" customFormat="1">
      <c r="A93" s="14"/>
      <c r="B93" s="240"/>
      <c r="C93" s="241"/>
      <c r="D93" s="230" t="s">
        <v>159</v>
      </c>
      <c r="E93" s="242" t="s">
        <v>19</v>
      </c>
      <c r="F93" s="243" t="s">
        <v>160</v>
      </c>
      <c r="G93" s="241"/>
      <c r="H93" s="244">
        <v>2</v>
      </c>
      <c r="I93" s="245"/>
      <c r="J93" s="241"/>
      <c r="K93" s="241"/>
      <c r="L93" s="246"/>
      <c r="M93" s="247"/>
      <c r="N93" s="248"/>
      <c r="O93" s="248"/>
      <c r="P93" s="248"/>
      <c r="Q93" s="248"/>
      <c r="R93" s="248"/>
      <c r="S93" s="248"/>
      <c r="T93" s="24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0" t="s">
        <v>159</v>
      </c>
      <c r="AU93" s="250" t="s">
        <v>83</v>
      </c>
      <c r="AV93" s="14" t="s">
        <v>142</v>
      </c>
      <c r="AW93" s="14" t="s">
        <v>35</v>
      </c>
      <c r="AX93" s="14" t="s">
        <v>81</v>
      </c>
      <c r="AY93" s="250" t="s">
        <v>134</v>
      </c>
    </row>
    <row r="94" s="2" customFormat="1" ht="24.15" customHeight="1">
      <c r="A94" s="40"/>
      <c r="B94" s="41"/>
      <c r="C94" s="206" t="s">
        <v>83</v>
      </c>
      <c r="D94" s="206" t="s">
        <v>137</v>
      </c>
      <c r="E94" s="207" t="s">
        <v>446</v>
      </c>
      <c r="F94" s="208" t="s">
        <v>447</v>
      </c>
      <c r="G94" s="209" t="s">
        <v>180</v>
      </c>
      <c r="H94" s="210">
        <v>2</v>
      </c>
      <c r="I94" s="211"/>
      <c r="J94" s="212">
        <f>ROUND(I94*H94,2)</f>
        <v>0</v>
      </c>
      <c r="K94" s="208" t="s">
        <v>141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142</v>
      </c>
      <c r="AT94" s="217" t="s">
        <v>137</v>
      </c>
      <c r="AU94" s="217" t="s">
        <v>83</v>
      </c>
      <c r="AY94" s="19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142</v>
      </c>
      <c r="BM94" s="217" t="s">
        <v>142</v>
      </c>
    </row>
    <row r="95" s="2" customFormat="1">
      <c r="A95" s="40"/>
      <c r="B95" s="41"/>
      <c r="C95" s="42"/>
      <c r="D95" s="219" t="s">
        <v>143</v>
      </c>
      <c r="E95" s="42"/>
      <c r="F95" s="220" t="s">
        <v>448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143</v>
      </c>
      <c r="AU95" s="19" t="s">
        <v>83</v>
      </c>
    </row>
    <row r="96" s="13" customFormat="1">
      <c r="A96" s="13"/>
      <c r="B96" s="228"/>
      <c r="C96" s="229"/>
      <c r="D96" s="230" t="s">
        <v>159</v>
      </c>
      <c r="E96" s="231" t="s">
        <v>19</v>
      </c>
      <c r="F96" s="232" t="s">
        <v>445</v>
      </c>
      <c r="G96" s="229"/>
      <c r="H96" s="233">
        <v>2</v>
      </c>
      <c r="I96" s="234"/>
      <c r="J96" s="229"/>
      <c r="K96" s="229"/>
      <c r="L96" s="235"/>
      <c r="M96" s="236"/>
      <c r="N96" s="237"/>
      <c r="O96" s="237"/>
      <c r="P96" s="237"/>
      <c r="Q96" s="237"/>
      <c r="R96" s="237"/>
      <c r="S96" s="237"/>
      <c r="T96" s="23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9" t="s">
        <v>159</v>
      </c>
      <c r="AU96" s="239" t="s">
        <v>83</v>
      </c>
      <c r="AV96" s="13" t="s">
        <v>83</v>
      </c>
      <c r="AW96" s="13" t="s">
        <v>35</v>
      </c>
      <c r="AX96" s="13" t="s">
        <v>73</v>
      </c>
      <c r="AY96" s="239" t="s">
        <v>134</v>
      </c>
    </row>
    <row r="97" s="14" customFormat="1">
      <c r="A97" s="14"/>
      <c r="B97" s="240"/>
      <c r="C97" s="241"/>
      <c r="D97" s="230" t="s">
        <v>159</v>
      </c>
      <c r="E97" s="242" t="s">
        <v>19</v>
      </c>
      <c r="F97" s="243" t="s">
        <v>160</v>
      </c>
      <c r="G97" s="241"/>
      <c r="H97" s="244">
        <v>2</v>
      </c>
      <c r="I97" s="245"/>
      <c r="J97" s="241"/>
      <c r="K97" s="241"/>
      <c r="L97" s="246"/>
      <c r="M97" s="247"/>
      <c r="N97" s="248"/>
      <c r="O97" s="248"/>
      <c r="P97" s="248"/>
      <c r="Q97" s="248"/>
      <c r="R97" s="248"/>
      <c r="S97" s="248"/>
      <c r="T97" s="24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0" t="s">
        <v>159</v>
      </c>
      <c r="AU97" s="250" t="s">
        <v>83</v>
      </c>
      <c r="AV97" s="14" t="s">
        <v>142</v>
      </c>
      <c r="AW97" s="14" t="s">
        <v>35</v>
      </c>
      <c r="AX97" s="14" t="s">
        <v>81</v>
      </c>
      <c r="AY97" s="250" t="s">
        <v>134</v>
      </c>
    </row>
    <row r="98" s="2" customFormat="1" ht="24.15" customHeight="1">
      <c r="A98" s="40"/>
      <c r="B98" s="41"/>
      <c r="C98" s="206" t="s">
        <v>148</v>
      </c>
      <c r="D98" s="206" t="s">
        <v>137</v>
      </c>
      <c r="E98" s="207" t="s">
        <v>449</v>
      </c>
      <c r="F98" s="208" t="s">
        <v>450</v>
      </c>
      <c r="G98" s="209" t="s">
        <v>451</v>
      </c>
      <c r="H98" s="210">
        <v>80</v>
      </c>
      <c r="I98" s="211"/>
      <c r="J98" s="212">
        <f>ROUND(I98*H98,2)</f>
        <v>0</v>
      </c>
      <c r="K98" s="208" t="s">
        <v>141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142</v>
      </c>
      <c r="AT98" s="217" t="s">
        <v>137</v>
      </c>
      <c r="AU98" s="217" t="s">
        <v>83</v>
      </c>
      <c r="AY98" s="19" t="s">
        <v>134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142</v>
      </c>
      <c r="BM98" s="217" t="s">
        <v>151</v>
      </c>
    </row>
    <row r="99" s="2" customFormat="1">
      <c r="A99" s="40"/>
      <c r="B99" s="41"/>
      <c r="C99" s="42"/>
      <c r="D99" s="219" t="s">
        <v>143</v>
      </c>
      <c r="E99" s="42"/>
      <c r="F99" s="220" t="s">
        <v>452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143</v>
      </c>
      <c r="AU99" s="19" t="s">
        <v>83</v>
      </c>
    </row>
    <row r="100" s="13" customFormat="1">
      <c r="A100" s="13"/>
      <c r="B100" s="228"/>
      <c r="C100" s="229"/>
      <c r="D100" s="230" t="s">
        <v>159</v>
      </c>
      <c r="E100" s="231" t="s">
        <v>19</v>
      </c>
      <c r="F100" s="232" t="s">
        <v>453</v>
      </c>
      <c r="G100" s="229"/>
      <c r="H100" s="233">
        <v>80</v>
      </c>
      <c r="I100" s="234"/>
      <c r="J100" s="229"/>
      <c r="K100" s="229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159</v>
      </c>
      <c r="AU100" s="239" t="s">
        <v>83</v>
      </c>
      <c r="AV100" s="13" t="s">
        <v>83</v>
      </c>
      <c r="AW100" s="13" t="s">
        <v>35</v>
      </c>
      <c r="AX100" s="13" t="s">
        <v>73</v>
      </c>
      <c r="AY100" s="239" t="s">
        <v>134</v>
      </c>
    </row>
    <row r="101" s="14" customFormat="1">
      <c r="A101" s="14"/>
      <c r="B101" s="240"/>
      <c r="C101" s="241"/>
      <c r="D101" s="230" t="s">
        <v>159</v>
      </c>
      <c r="E101" s="242" t="s">
        <v>19</v>
      </c>
      <c r="F101" s="243" t="s">
        <v>160</v>
      </c>
      <c r="G101" s="241"/>
      <c r="H101" s="244">
        <v>80</v>
      </c>
      <c r="I101" s="245"/>
      <c r="J101" s="241"/>
      <c r="K101" s="241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159</v>
      </c>
      <c r="AU101" s="250" t="s">
        <v>83</v>
      </c>
      <c r="AV101" s="14" t="s">
        <v>142</v>
      </c>
      <c r="AW101" s="14" t="s">
        <v>35</v>
      </c>
      <c r="AX101" s="14" t="s">
        <v>81</v>
      </c>
      <c r="AY101" s="250" t="s">
        <v>134</v>
      </c>
    </row>
    <row r="102" s="2" customFormat="1" ht="24.15" customHeight="1">
      <c r="A102" s="40"/>
      <c r="B102" s="41"/>
      <c r="C102" s="206" t="s">
        <v>142</v>
      </c>
      <c r="D102" s="206" t="s">
        <v>137</v>
      </c>
      <c r="E102" s="207" t="s">
        <v>454</v>
      </c>
      <c r="F102" s="208" t="s">
        <v>455</v>
      </c>
      <c r="G102" s="209" t="s">
        <v>456</v>
      </c>
      <c r="H102" s="210">
        <v>10</v>
      </c>
      <c r="I102" s="211"/>
      <c r="J102" s="212">
        <f>ROUND(I102*H102,2)</f>
        <v>0</v>
      </c>
      <c r="K102" s="208" t="s">
        <v>141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142</v>
      </c>
      <c r="AT102" s="217" t="s">
        <v>137</v>
      </c>
      <c r="AU102" s="217" t="s">
        <v>83</v>
      </c>
      <c r="AY102" s="19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142</v>
      </c>
      <c r="BM102" s="217" t="s">
        <v>167</v>
      </c>
    </row>
    <row r="103" s="2" customFormat="1">
      <c r="A103" s="40"/>
      <c r="B103" s="41"/>
      <c r="C103" s="42"/>
      <c r="D103" s="219" t="s">
        <v>143</v>
      </c>
      <c r="E103" s="42"/>
      <c r="F103" s="220" t="s">
        <v>457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143</v>
      </c>
      <c r="AU103" s="19" t="s">
        <v>83</v>
      </c>
    </row>
    <row r="104" s="13" customFormat="1">
      <c r="A104" s="13"/>
      <c r="B104" s="228"/>
      <c r="C104" s="229"/>
      <c r="D104" s="230" t="s">
        <v>159</v>
      </c>
      <c r="E104" s="231" t="s">
        <v>19</v>
      </c>
      <c r="F104" s="232" t="s">
        <v>458</v>
      </c>
      <c r="G104" s="229"/>
      <c r="H104" s="233">
        <v>10</v>
      </c>
      <c r="I104" s="234"/>
      <c r="J104" s="229"/>
      <c r="K104" s="229"/>
      <c r="L104" s="235"/>
      <c r="M104" s="236"/>
      <c r="N104" s="237"/>
      <c r="O104" s="237"/>
      <c r="P104" s="237"/>
      <c r="Q104" s="237"/>
      <c r="R104" s="237"/>
      <c r="S104" s="237"/>
      <c r="T104" s="23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159</v>
      </c>
      <c r="AU104" s="239" t="s">
        <v>83</v>
      </c>
      <c r="AV104" s="13" t="s">
        <v>83</v>
      </c>
      <c r="AW104" s="13" t="s">
        <v>35</v>
      </c>
      <c r="AX104" s="13" t="s">
        <v>73</v>
      </c>
      <c r="AY104" s="239" t="s">
        <v>134</v>
      </c>
    </row>
    <row r="105" s="14" customFormat="1">
      <c r="A105" s="14"/>
      <c r="B105" s="240"/>
      <c r="C105" s="241"/>
      <c r="D105" s="230" t="s">
        <v>159</v>
      </c>
      <c r="E105" s="242" t="s">
        <v>19</v>
      </c>
      <c r="F105" s="243" t="s">
        <v>160</v>
      </c>
      <c r="G105" s="241"/>
      <c r="H105" s="244">
        <v>10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159</v>
      </c>
      <c r="AU105" s="250" t="s">
        <v>83</v>
      </c>
      <c r="AV105" s="14" t="s">
        <v>142</v>
      </c>
      <c r="AW105" s="14" t="s">
        <v>35</v>
      </c>
      <c r="AX105" s="14" t="s">
        <v>81</v>
      </c>
      <c r="AY105" s="250" t="s">
        <v>134</v>
      </c>
    </row>
    <row r="106" s="2" customFormat="1" ht="24.15" customHeight="1">
      <c r="A106" s="40"/>
      <c r="B106" s="41"/>
      <c r="C106" s="206" t="s">
        <v>196</v>
      </c>
      <c r="D106" s="206" t="s">
        <v>137</v>
      </c>
      <c r="E106" s="207" t="s">
        <v>459</v>
      </c>
      <c r="F106" s="208" t="s">
        <v>460</v>
      </c>
      <c r="G106" s="209" t="s">
        <v>248</v>
      </c>
      <c r="H106" s="210">
        <v>8.1999999999999993</v>
      </c>
      <c r="I106" s="211"/>
      <c r="J106" s="212">
        <f>ROUND(I106*H106,2)</f>
        <v>0</v>
      </c>
      <c r="K106" s="208" t="s">
        <v>141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142</v>
      </c>
      <c r="AT106" s="217" t="s">
        <v>137</v>
      </c>
      <c r="AU106" s="217" t="s">
        <v>83</v>
      </c>
      <c r="AY106" s="19" t="s">
        <v>134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142</v>
      </c>
      <c r="BM106" s="217" t="s">
        <v>199</v>
      </c>
    </row>
    <row r="107" s="2" customFormat="1">
      <c r="A107" s="40"/>
      <c r="B107" s="41"/>
      <c r="C107" s="42"/>
      <c r="D107" s="219" t="s">
        <v>143</v>
      </c>
      <c r="E107" s="42"/>
      <c r="F107" s="220" t="s">
        <v>461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143</v>
      </c>
      <c r="AU107" s="19" t="s">
        <v>83</v>
      </c>
    </row>
    <row r="108" s="13" customFormat="1">
      <c r="A108" s="13"/>
      <c r="B108" s="228"/>
      <c r="C108" s="229"/>
      <c r="D108" s="230" t="s">
        <v>159</v>
      </c>
      <c r="E108" s="231" t="s">
        <v>19</v>
      </c>
      <c r="F108" s="232" t="s">
        <v>462</v>
      </c>
      <c r="G108" s="229"/>
      <c r="H108" s="233">
        <v>3.2000000000000002</v>
      </c>
      <c r="I108" s="234"/>
      <c r="J108" s="229"/>
      <c r="K108" s="229"/>
      <c r="L108" s="235"/>
      <c r="M108" s="236"/>
      <c r="N108" s="237"/>
      <c r="O108" s="237"/>
      <c r="P108" s="237"/>
      <c r="Q108" s="237"/>
      <c r="R108" s="237"/>
      <c r="S108" s="237"/>
      <c r="T108" s="23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9" t="s">
        <v>159</v>
      </c>
      <c r="AU108" s="239" t="s">
        <v>83</v>
      </c>
      <c r="AV108" s="13" t="s">
        <v>83</v>
      </c>
      <c r="AW108" s="13" t="s">
        <v>35</v>
      </c>
      <c r="AX108" s="13" t="s">
        <v>73</v>
      </c>
      <c r="AY108" s="239" t="s">
        <v>134</v>
      </c>
    </row>
    <row r="109" s="13" customFormat="1">
      <c r="A109" s="13"/>
      <c r="B109" s="228"/>
      <c r="C109" s="229"/>
      <c r="D109" s="230" t="s">
        <v>159</v>
      </c>
      <c r="E109" s="231" t="s">
        <v>19</v>
      </c>
      <c r="F109" s="232" t="s">
        <v>463</v>
      </c>
      <c r="G109" s="229"/>
      <c r="H109" s="233">
        <v>5</v>
      </c>
      <c r="I109" s="234"/>
      <c r="J109" s="229"/>
      <c r="K109" s="229"/>
      <c r="L109" s="235"/>
      <c r="M109" s="236"/>
      <c r="N109" s="237"/>
      <c r="O109" s="237"/>
      <c r="P109" s="237"/>
      <c r="Q109" s="237"/>
      <c r="R109" s="237"/>
      <c r="S109" s="237"/>
      <c r="T109" s="23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9" t="s">
        <v>159</v>
      </c>
      <c r="AU109" s="239" t="s">
        <v>83</v>
      </c>
      <c r="AV109" s="13" t="s">
        <v>83</v>
      </c>
      <c r="AW109" s="13" t="s">
        <v>35</v>
      </c>
      <c r="AX109" s="13" t="s">
        <v>73</v>
      </c>
      <c r="AY109" s="239" t="s">
        <v>134</v>
      </c>
    </row>
    <row r="110" s="14" customFormat="1">
      <c r="A110" s="14"/>
      <c r="B110" s="240"/>
      <c r="C110" s="241"/>
      <c r="D110" s="230" t="s">
        <v>159</v>
      </c>
      <c r="E110" s="242" t="s">
        <v>19</v>
      </c>
      <c r="F110" s="243" t="s">
        <v>160</v>
      </c>
      <c r="G110" s="241"/>
      <c r="H110" s="244">
        <v>8.1999999999999993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0" t="s">
        <v>159</v>
      </c>
      <c r="AU110" s="250" t="s">
        <v>83</v>
      </c>
      <c r="AV110" s="14" t="s">
        <v>142</v>
      </c>
      <c r="AW110" s="14" t="s">
        <v>35</v>
      </c>
      <c r="AX110" s="14" t="s">
        <v>81</v>
      </c>
      <c r="AY110" s="250" t="s">
        <v>134</v>
      </c>
    </row>
    <row r="111" s="2" customFormat="1" ht="24.15" customHeight="1">
      <c r="A111" s="40"/>
      <c r="B111" s="41"/>
      <c r="C111" s="206" t="s">
        <v>151</v>
      </c>
      <c r="D111" s="206" t="s">
        <v>137</v>
      </c>
      <c r="E111" s="207" t="s">
        <v>464</v>
      </c>
      <c r="F111" s="208" t="s">
        <v>465</v>
      </c>
      <c r="G111" s="209" t="s">
        <v>248</v>
      </c>
      <c r="H111" s="210">
        <v>6.4000000000000004</v>
      </c>
      <c r="I111" s="211"/>
      <c r="J111" s="212">
        <f>ROUND(I111*H111,2)</f>
        <v>0</v>
      </c>
      <c r="K111" s="208" t="s">
        <v>141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142</v>
      </c>
      <c r="AT111" s="217" t="s">
        <v>137</v>
      </c>
      <c r="AU111" s="217" t="s">
        <v>83</v>
      </c>
      <c r="AY111" s="19" t="s">
        <v>134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81</v>
      </c>
      <c r="BK111" s="218">
        <f>ROUND(I111*H111,2)</f>
        <v>0</v>
      </c>
      <c r="BL111" s="19" t="s">
        <v>142</v>
      </c>
      <c r="BM111" s="217" t="s">
        <v>8</v>
      </c>
    </row>
    <row r="112" s="2" customFormat="1">
      <c r="A112" s="40"/>
      <c r="B112" s="41"/>
      <c r="C112" s="42"/>
      <c r="D112" s="219" t="s">
        <v>143</v>
      </c>
      <c r="E112" s="42"/>
      <c r="F112" s="220" t="s">
        <v>466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143</v>
      </c>
      <c r="AU112" s="19" t="s">
        <v>83</v>
      </c>
    </row>
    <row r="113" s="13" customFormat="1">
      <c r="A113" s="13"/>
      <c r="B113" s="228"/>
      <c r="C113" s="229"/>
      <c r="D113" s="230" t="s">
        <v>159</v>
      </c>
      <c r="E113" s="231" t="s">
        <v>19</v>
      </c>
      <c r="F113" s="232" t="s">
        <v>467</v>
      </c>
      <c r="G113" s="229"/>
      <c r="H113" s="233">
        <v>6.4000000000000004</v>
      </c>
      <c r="I113" s="234"/>
      <c r="J113" s="229"/>
      <c r="K113" s="229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159</v>
      </c>
      <c r="AU113" s="239" t="s">
        <v>83</v>
      </c>
      <c r="AV113" s="13" t="s">
        <v>83</v>
      </c>
      <c r="AW113" s="13" t="s">
        <v>35</v>
      </c>
      <c r="AX113" s="13" t="s">
        <v>73</v>
      </c>
      <c r="AY113" s="239" t="s">
        <v>134</v>
      </c>
    </row>
    <row r="114" s="14" customFormat="1">
      <c r="A114" s="14"/>
      <c r="B114" s="240"/>
      <c r="C114" s="241"/>
      <c r="D114" s="230" t="s">
        <v>159</v>
      </c>
      <c r="E114" s="242" t="s">
        <v>19</v>
      </c>
      <c r="F114" s="243" t="s">
        <v>160</v>
      </c>
      <c r="G114" s="241"/>
      <c r="H114" s="244">
        <v>6.4000000000000004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0" t="s">
        <v>159</v>
      </c>
      <c r="AU114" s="250" t="s">
        <v>83</v>
      </c>
      <c r="AV114" s="14" t="s">
        <v>142</v>
      </c>
      <c r="AW114" s="14" t="s">
        <v>35</v>
      </c>
      <c r="AX114" s="14" t="s">
        <v>81</v>
      </c>
      <c r="AY114" s="250" t="s">
        <v>134</v>
      </c>
    </row>
    <row r="115" s="2" customFormat="1" ht="24.15" customHeight="1">
      <c r="A115" s="40"/>
      <c r="B115" s="41"/>
      <c r="C115" s="206" t="s">
        <v>204</v>
      </c>
      <c r="D115" s="206" t="s">
        <v>137</v>
      </c>
      <c r="E115" s="207" t="s">
        <v>468</v>
      </c>
      <c r="F115" s="208" t="s">
        <v>469</v>
      </c>
      <c r="G115" s="209" t="s">
        <v>187</v>
      </c>
      <c r="H115" s="210">
        <v>40.719999999999999</v>
      </c>
      <c r="I115" s="211"/>
      <c r="J115" s="212">
        <f>ROUND(I115*H115,2)</f>
        <v>0</v>
      </c>
      <c r="K115" s="208" t="s">
        <v>158</v>
      </c>
      <c r="L115" s="46"/>
      <c r="M115" s="213" t="s">
        <v>19</v>
      </c>
      <c r="N115" s="214" t="s">
        <v>44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142</v>
      </c>
      <c r="AT115" s="217" t="s">
        <v>137</v>
      </c>
      <c r="AU115" s="217" t="s">
        <v>83</v>
      </c>
      <c r="AY115" s="19" t="s">
        <v>134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ROUND(I115*H115,2)</f>
        <v>0</v>
      </c>
      <c r="BL115" s="19" t="s">
        <v>142</v>
      </c>
      <c r="BM115" s="217" t="s">
        <v>207</v>
      </c>
    </row>
    <row r="116" s="13" customFormat="1">
      <c r="A116" s="13"/>
      <c r="B116" s="228"/>
      <c r="C116" s="229"/>
      <c r="D116" s="230" t="s">
        <v>159</v>
      </c>
      <c r="E116" s="231" t="s">
        <v>19</v>
      </c>
      <c r="F116" s="232" t="s">
        <v>470</v>
      </c>
      <c r="G116" s="229"/>
      <c r="H116" s="233">
        <v>30.719999999999999</v>
      </c>
      <c r="I116" s="234"/>
      <c r="J116" s="229"/>
      <c r="K116" s="229"/>
      <c r="L116" s="235"/>
      <c r="M116" s="236"/>
      <c r="N116" s="237"/>
      <c r="O116" s="237"/>
      <c r="P116" s="237"/>
      <c r="Q116" s="237"/>
      <c r="R116" s="237"/>
      <c r="S116" s="237"/>
      <c r="T116" s="23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9" t="s">
        <v>159</v>
      </c>
      <c r="AU116" s="239" t="s">
        <v>83</v>
      </c>
      <c r="AV116" s="13" t="s">
        <v>83</v>
      </c>
      <c r="AW116" s="13" t="s">
        <v>35</v>
      </c>
      <c r="AX116" s="13" t="s">
        <v>73</v>
      </c>
      <c r="AY116" s="239" t="s">
        <v>134</v>
      </c>
    </row>
    <row r="117" s="13" customFormat="1">
      <c r="A117" s="13"/>
      <c r="B117" s="228"/>
      <c r="C117" s="229"/>
      <c r="D117" s="230" t="s">
        <v>159</v>
      </c>
      <c r="E117" s="231" t="s">
        <v>19</v>
      </c>
      <c r="F117" s="232" t="s">
        <v>471</v>
      </c>
      <c r="G117" s="229"/>
      <c r="H117" s="233">
        <v>10</v>
      </c>
      <c r="I117" s="234"/>
      <c r="J117" s="229"/>
      <c r="K117" s="229"/>
      <c r="L117" s="235"/>
      <c r="M117" s="236"/>
      <c r="N117" s="237"/>
      <c r="O117" s="237"/>
      <c r="P117" s="237"/>
      <c r="Q117" s="237"/>
      <c r="R117" s="237"/>
      <c r="S117" s="237"/>
      <c r="T117" s="23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9" t="s">
        <v>159</v>
      </c>
      <c r="AU117" s="239" t="s">
        <v>83</v>
      </c>
      <c r="AV117" s="13" t="s">
        <v>83</v>
      </c>
      <c r="AW117" s="13" t="s">
        <v>35</v>
      </c>
      <c r="AX117" s="13" t="s">
        <v>73</v>
      </c>
      <c r="AY117" s="239" t="s">
        <v>134</v>
      </c>
    </row>
    <row r="118" s="14" customFormat="1">
      <c r="A118" s="14"/>
      <c r="B118" s="240"/>
      <c r="C118" s="241"/>
      <c r="D118" s="230" t="s">
        <v>159</v>
      </c>
      <c r="E118" s="242" t="s">
        <v>19</v>
      </c>
      <c r="F118" s="243" t="s">
        <v>160</v>
      </c>
      <c r="G118" s="241"/>
      <c r="H118" s="244">
        <v>40.719999999999999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0" t="s">
        <v>159</v>
      </c>
      <c r="AU118" s="250" t="s">
        <v>83</v>
      </c>
      <c r="AV118" s="14" t="s">
        <v>142</v>
      </c>
      <c r="AW118" s="14" t="s">
        <v>35</v>
      </c>
      <c r="AX118" s="14" t="s">
        <v>81</v>
      </c>
      <c r="AY118" s="250" t="s">
        <v>134</v>
      </c>
    </row>
    <row r="119" s="2" customFormat="1" ht="24.15" customHeight="1">
      <c r="A119" s="40"/>
      <c r="B119" s="41"/>
      <c r="C119" s="206" t="s">
        <v>167</v>
      </c>
      <c r="D119" s="206" t="s">
        <v>137</v>
      </c>
      <c r="E119" s="207" t="s">
        <v>472</v>
      </c>
      <c r="F119" s="208" t="s">
        <v>473</v>
      </c>
      <c r="G119" s="209" t="s">
        <v>187</v>
      </c>
      <c r="H119" s="210">
        <v>21.335000000000001</v>
      </c>
      <c r="I119" s="211"/>
      <c r="J119" s="212">
        <f>ROUND(I119*H119,2)</f>
        <v>0</v>
      </c>
      <c r="K119" s="208" t="s">
        <v>158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142</v>
      </c>
      <c r="AT119" s="217" t="s">
        <v>137</v>
      </c>
      <c r="AU119" s="217" t="s">
        <v>83</v>
      </c>
      <c r="AY119" s="19" t="s">
        <v>134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142</v>
      </c>
      <c r="BM119" s="217" t="s">
        <v>209</v>
      </c>
    </row>
    <row r="120" s="13" customFormat="1">
      <c r="A120" s="13"/>
      <c r="B120" s="228"/>
      <c r="C120" s="229"/>
      <c r="D120" s="230" t="s">
        <v>159</v>
      </c>
      <c r="E120" s="231" t="s">
        <v>19</v>
      </c>
      <c r="F120" s="232" t="s">
        <v>474</v>
      </c>
      <c r="G120" s="229"/>
      <c r="H120" s="233">
        <v>21.335000000000001</v>
      </c>
      <c r="I120" s="234"/>
      <c r="J120" s="229"/>
      <c r="K120" s="229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159</v>
      </c>
      <c r="AU120" s="239" t="s">
        <v>83</v>
      </c>
      <c r="AV120" s="13" t="s">
        <v>83</v>
      </c>
      <c r="AW120" s="13" t="s">
        <v>35</v>
      </c>
      <c r="AX120" s="13" t="s">
        <v>73</v>
      </c>
      <c r="AY120" s="239" t="s">
        <v>134</v>
      </c>
    </row>
    <row r="121" s="14" customFormat="1">
      <c r="A121" s="14"/>
      <c r="B121" s="240"/>
      <c r="C121" s="241"/>
      <c r="D121" s="230" t="s">
        <v>159</v>
      </c>
      <c r="E121" s="242" t="s">
        <v>19</v>
      </c>
      <c r="F121" s="243" t="s">
        <v>160</v>
      </c>
      <c r="G121" s="241"/>
      <c r="H121" s="244">
        <v>21.335000000000001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0" t="s">
        <v>159</v>
      </c>
      <c r="AU121" s="250" t="s">
        <v>83</v>
      </c>
      <c r="AV121" s="14" t="s">
        <v>142</v>
      </c>
      <c r="AW121" s="14" t="s">
        <v>35</v>
      </c>
      <c r="AX121" s="14" t="s">
        <v>81</v>
      </c>
      <c r="AY121" s="250" t="s">
        <v>134</v>
      </c>
    </row>
    <row r="122" s="2" customFormat="1" ht="24.15" customHeight="1">
      <c r="A122" s="40"/>
      <c r="B122" s="41"/>
      <c r="C122" s="206" t="s">
        <v>210</v>
      </c>
      <c r="D122" s="206" t="s">
        <v>137</v>
      </c>
      <c r="E122" s="207" t="s">
        <v>475</v>
      </c>
      <c r="F122" s="208" t="s">
        <v>476</v>
      </c>
      <c r="G122" s="209" t="s">
        <v>187</v>
      </c>
      <c r="H122" s="210">
        <v>10.667999999999999</v>
      </c>
      <c r="I122" s="211"/>
      <c r="J122" s="212">
        <f>ROUND(I122*H122,2)</f>
        <v>0</v>
      </c>
      <c r="K122" s="208" t="s">
        <v>158</v>
      </c>
      <c r="L122" s="46"/>
      <c r="M122" s="213" t="s">
        <v>19</v>
      </c>
      <c r="N122" s="214" t="s">
        <v>44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142</v>
      </c>
      <c r="AT122" s="217" t="s">
        <v>137</v>
      </c>
      <c r="AU122" s="217" t="s">
        <v>83</v>
      </c>
      <c r="AY122" s="19" t="s">
        <v>134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ROUND(I122*H122,2)</f>
        <v>0</v>
      </c>
      <c r="BL122" s="19" t="s">
        <v>142</v>
      </c>
      <c r="BM122" s="217" t="s">
        <v>213</v>
      </c>
    </row>
    <row r="123" s="13" customFormat="1">
      <c r="A123" s="13"/>
      <c r="B123" s="228"/>
      <c r="C123" s="229"/>
      <c r="D123" s="230" t="s">
        <v>159</v>
      </c>
      <c r="E123" s="231" t="s">
        <v>19</v>
      </c>
      <c r="F123" s="232" t="s">
        <v>477</v>
      </c>
      <c r="G123" s="229"/>
      <c r="H123" s="233">
        <v>10.667999999999999</v>
      </c>
      <c r="I123" s="234"/>
      <c r="J123" s="229"/>
      <c r="K123" s="229"/>
      <c r="L123" s="235"/>
      <c r="M123" s="236"/>
      <c r="N123" s="237"/>
      <c r="O123" s="237"/>
      <c r="P123" s="237"/>
      <c r="Q123" s="237"/>
      <c r="R123" s="237"/>
      <c r="S123" s="237"/>
      <c r="T123" s="23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9" t="s">
        <v>159</v>
      </c>
      <c r="AU123" s="239" t="s">
        <v>83</v>
      </c>
      <c r="AV123" s="13" t="s">
        <v>83</v>
      </c>
      <c r="AW123" s="13" t="s">
        <v>35</v>
      </c>
      <c r="AX123" s="13" t="s">
        <v>73</v>
      </c>
      <c r="AY123" s="239" t="s">
        <v>134</v>
      </c>
    </row>
    <row r="124" s="14" customFormat="1">
      <c r="A124" s="14"/>
      <c r="B124" s="240"/>
      <c r="C124" s="241"/>
      <c r="D124" s="230" t="s">
        <v>159</v>
      </c>
      <c r="E124" s="242" t="s">
        <v>19</v>
      </c>
      <c r="F124" s="243" t="s">
        <v>160</v>
      </c>
      <c r="G124" s="241"/>
      <c r="H124" s="244">
        <v>10.667999999999999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0" t="s">
        <v>159</v>
      </c>
      <c r="AU124" s="250" t="s">
        <v>83</v>
      </c>
      <c r="AV124" s="14" t="s">
        <v>142</v>
      </c>
      <c r="AW124" s="14" t="s">
        <v>35</v>
      </c>
      <c r="AX124" s="14" t="s">
        <v>81</v>
      </c>
      <c r="AY124" s="250" t="s">
        <v>134</v>
      </c>
    </row>
    <row r="125" s="2" customFormat="1" ht="24.15" customHeight="1">
      <c r="A125" s="40"/>
      <c r="B125" s="41"/>
      <c r="C125" s="206" t="s">
        <v>199</v>
      </c>
      <c r="D125" s="206" t="s">
        <v>137</v>
      </c>
      <c r="E125" s="207" t="s">
        <v>478</v>
      </c>
      <c r="F125" s="208" t="s">
        <v>479</v>
      </c>
      <c r="G125" s="209" t="s">
        <v>187</v>
      </c>
      <c r="H125" s="210">
        <v>21.335000000000001</v>
      </c>
      <c r="I125" s="211"/>
      <c r="J125" s="212">
        <f>ROUND(I125*H125,2)</f>
        <v>0</v>
      </c>
      <c r="K125" s="208" t="s">
        <v>158</v>
      </c>
      <c r="L125" s="46"/>
      <c r="M125" s="213" t="s">
        <v>19</v>
      </c>
      <c r="N125" s="214" t="s">
        <v>44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142</v>
      </c>
      <c r="AT125" s="217" t="s">
        <v>137</v>
      </c>
      <c r="AU125" s="217" t="s">
        <v>83</v>
      </c>
      <c r="AY125" s="19" t="s">
        <v>134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81</v>
      </c>
      <c r="BK125" s="218">
        <f>ROUND(I125*H125,2)</f>
        <v>0</v>
      </c>
      <c r="BL125" s="19" t="s">
        <v>142</v>
      </c>
      <c r="BM125" s="217" t="s">
        <v>219</v>
      </c>
    </row>
    <row r="126" s="13" customFormat="1">
      <c r="A126" s="13"/>
      <c r="B126" s="228"/>
      <c r="C126" s="229"/>
      <c r="D126" s="230" t="s">
        <v>159</v>
      </c>
      <c r="E126" s="231" t="s">
        <v>19</v>
      </c>
      <c r="F126" s="232" t="s">
        <v>474</v>
      </c>
      <c r="G126" s="229"/>
      <c r="H126" s="233">
        <v>21.335000000000001</v>
      </c>
      <c r="I126" s="234"/>
      <c r="J126" s="229"/>
      <c r="K126" s="229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159</v>
      </c>
      <c r="AU126" s="239" t="s">
        <v>83</v>
      </c>
      <c r="AV126" s="13" t="s">
        <v>83</v>
      </c>
      <c r="AW126" s="13" t="s">
        <v>35</v>
      </c>
      <c r="AX126" s="13" t="s">
        <v>73</v>
      </c>
      <c r="AY126" s="239" t="s">
        <v>134</v>
      </c>
    </row>
    <row r="127" s="14" customFormat="1">
      <c r="A127" s="14"/>
      <c r="B127" s="240"/>
      <c r="C127" s="241"/>
      <c r="D127" s="230" t="s">
        <v>159</v>
      </c>
      <c r="E127" s="242" t="s">
        <v>19</v>
      </c>
      <c r="F127" s="243" t="s">
        <v>160</v>
      </c>
      <c r="G127" s="241"/>
      <c r="H127" s="244">
        <v>21.335000000000001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0" t="s">
        <v>159</v>
      </c>
      <c r="AU127" s="250" t="s">
        <v>83</v>
      </c>
      <c r="AV127" s="14" t="s">
        <v>142</v>
      </c>
      <c r="AW127" s="14" t="s">
        <v>35</v>
      </c>
      <c r="AX127" s="14" t="s">
        <v>81</v>
      </c>
      <c r="AY127" s="250" t="s">
        <v>134</v>
      </c>
    </row>
    <row r="128" s="2" customFormat="1" ht="24.15" customHeight="1">
      <c r="A128" s="40"/>
      <c r="B128" s="41"/>
      <c r="C128" s="206" t="s">
        <v>220</v>
      </c>
      <c r="D128" s="206" t="s">
        <v>137</v>
      </c>
      <c r="E128" s="207" t="s">
        <v>480</v>
      </c>
      <c r="F128" s="208" t="s">
        <v>481</v>
      </c>
      <c r="G128" s="209" t="s">
        <v>187</v>
      </c>
      <c r="H128" s="210">
        <v>10.667999999999999</v>
      </c>
      <c r="I128" s="211"/>
      <c r="J128" s="212">
        <f>ROUND(I128*H128,2)</f>
        <v>0</v>
      </c>
      <c r="K128" s="208" t="s">
        <v>158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142</v>
      </c>
      <c r="AT128" s="217" t="s">
        <v>137</v>
      </c>
      <c r="AU128" s="217" t="s">
        <v>83</v>
      </c>
      <c r="AY128" s="19" t="s">
        <v>134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142</v>
      </c>
      <c r="BM128" s="217" t="s">
        <v>223</v>
      </c>
    </row>
    <row r="129" s="13" customFormat="1">
      <c r="A129" s="13"/>
      <c r="B129" s="228"/>
      <c r="C129" s="229"/>
      <c r="D129" s="230" t="s">
        <v>159</v>
      </c>
      <c r="E129" s="231" t="s">
        <v>19</v>
      </c>
      <c r="F129" s="232" t="s">
        <v>477</v>
      </c>
      <c r="G129" s="229"/>
      <c r="H129" s="233">
        <v>10.667999999999999</v>
      </c>
      <c r="I129" s="234"/>
      <c r="J129" s="229"/>
      <c r="K129" s="229"/>
      <c r="L129" s="235"/>
      <c r="M129" s="236"/>
      <c r="N129" s="237"/>
      <c r="O129" s="237"/>
      <c r="P129" s="237"/>
      <c r="Q129" s="237"/>
      <c r="R129" s="237"/>
      <c r="S129" s="237"/>
      <c r="T129" s="23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9" t="s">
        <v>159</v>
      </c>
      <c r="AU129" s="239" t="s">
        <v>83</v>
      </c>
      <c r="AV129" s="13" t="s">
        <v>83</v>
      </c>
      <c r="AW129" s="13" t="s">
        <v>35</v>
      </c>
      <c r="AX129" s="13" t="s">
        <v>73</v>
      </c>
      <c r="AY129" s="239" t="s">
        <v>134</v>
      </c>
    </row>
    <row r="130" s="14" customFormat="1">
      <c r="A130" s="14"/>
      <c r="B130" s="240"/>
      <c r="C130" s="241"/>
      <c r="D130" s="230" t="s">
        <v>159</v>
      </c>
      <c r="E130" s="242" t="s">
        <v>19</v>
      </c>
      <c r="F130" s="243" t="s">
        <v>160</v>
      </c>
      <c r="G130" s="241"/>
      <c r="H130" s="244">
        <v>10.667999999999999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0" t="s">
        <v>159</v>
      </c>
      <c r="AU130" s="250" t="s">
        <v>83</v>
      </c>
      <c r="AV130" s="14" t="s">
        <v>142</v>
      </c>
      <c r="AW130" s="14" t="s">
        <v>35</v>
      </c>
      <c r="AX130" s="14" t="s">
        <v>81</v>
      </c>
      <c r="AY130" s="250" t="s">
        <v>134</v>
      </c>
    </row>
    <row r="131" s="2" customFormat="1" ht="24.15" customHeight="1">
      <c r="A131" s="40"/>
      <c r="B131" s="41"/>
      <c r="C131" s="206" t="s">
        <v>8</v>
      </c>
      <c r="D131" s="206" t="s">
        <v>137</v>
      </c>
      <c r="E131" s="207" t="s">
        <v>482</v>
      </c>
      <c r="F131" s="208" t="s">
        <v>483</v>
      </c>
      <c r="G131" s="209" t="s">
        <v>187</v>
      </c>
      <c r="H131" s="210">
        <v>85.569999999999993</v>
      </c>
      <c r="I131" s="211"/>
      <c r="J131" s="212">
        <f>ROUND(I131*H131,2)</f>
        <v>0</v>
      </c>
      <c r="K131" s="208" t="s">
        <v>158</v>
      </c>
      <c r="L131" s="46"/>
      <c r="M131" s="213" t="s">
        <v>19</v>
      </c>
      <c r="N131" s="214" t="s">
        <v>44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142</v>
      </c>
      <c r="AT131" s="217" t="s">
        <v>137</v>
      </c>
      <c r="AU131" s="217" t="s">
        <v>83</v>
      </c>
      <c r="AY131" s="19" t="s">
        <v>134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81</v>
      </c>
      <c r="BK131" s="218">
        <f>ROUND(I131*H131,2)</f>
        <v>0</v>
      </c>
      <c r="BL131" s="19" t="s">
        <v>142</v>
      </c>
      <c r="BM131" s="217" t="s">
        <v>226</v>
      </c>
    </row>
    <row r="132" s="13" customFormat="1">
      <c r="A132" s="13"/>
      <c r="B132" s="228"/>
      <c r="C132" s="229"/>
      <c r="D132" s="230" t="s">
        <v>159</v>
      </c>
      <c r="E132" s="231" t="s">
        <v>19</v>
      </c>
      <c r="F132" s="232" t="s">
        <v>484</v>
      </c>
      <c r="G132" s="229"/>
      <c r="H132" s="233">
        <v>85.569999999999993</v>
      </c>
      <c r="I132" s="234"/>
      <c r="J132" s="229"/>
      <c r="K132" s="229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159</v>
      </c>
      <c r="AU132" s="239" t="s">
        <v>83</v>
      </c>
      <c r="AV132" s="13" t="s">
        <v>83</v>
      </c>
      <c r="AW132" s="13" t="s">
        <v>35</v>
      </c>
      <c r="AX132" s="13" t="s">
        <v>73</v>
      </c>
      <c r="AY132" s="239" t="s">
        <v>134</v>
      </c>
    </row>
    <row r="133" s="14" customFormat="1">
      <c r="A133" s="14"/>
      <c r="B133" s="240"/>
      <c r="C133" s="241"/>
      <c r="D133" s="230" t="s">
        <v>159</v>
      </c>
      <c r="E133" s="242" t="s">
        <v>19</v>
      </c>
      <c r="F133" s="243" t="s">
        <v>160</v>
      </c>
      <c r="G133" s="241"/>
      <c r="H133" s="244">
        <v>85.569999999999993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159</v>
      </c>
      <c r="AU133" s="250" t="s">
        <v>83</v>
      </c>
      <c r="AV133" s="14" t="s">
        <v>142</v>
      </c>
      <c r="AW133" s="14" t="s">
        <v>35</v>
      </c>
      <c r="AX133" s="14" t="s">
        <v>81</v>
      </c>
      <c r="AY133" s="250" t="s">
        <v>134</v>
      </c>
    </row>
    <row r="134" s="2" customFormat="1" ht="24.15" customHeight="1">
      <c r="A134" s="40"/>
      <c r="B134" s="41"/>
      <c r="C134" s="206" t="s">
        <v>228</v>
      </c>
      <c r="D134" s="206" t="s">
        <v>137</v>
      </c>
      <c r="E134" s="207" t="s">
        <v>485</v>
      </c>
      <c r="F134" s="208" t="s">
        <v>486</v>
      </c>
      <c r="G134" s="209" t="s">
        <v>187</v>
      </c>
      <c r="H134" s="210">
        <v>145.33000000000001</v>
      </c>
      <c r="I134" s="211"/>
      <c r="J134" s="212">
        <f>ROUND(I134*H134,2)</f>
        <v>0</v>
      </c>
      <c r="K134" s="208" t="s">
        <v>158</v>
      </c>
      <c r="L134" s="46"/>
      <c r="M134" s="213" t="s">
        <v>19</v>
      </c>
      <c r="N134" s="214" t="s">
        <v>44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142</v>
      </c>
      <c r="AT134" s="217" t="s">
        <v>137</v>
      </c>
      <c r="AU134" s="217" t="s">
        <v>83</v>
      </c>
      <c r="AY134" s="19" t="s">
        <v>134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81</v>
      </c>
      <c r="BK134" s="218">
        <f>ROUND(I134*H134,2)</f>
        <v>0</v>
      </c>
      <c r="BL134" s="19" t="s">
        <v>142</v>
      </c>
      <c r="BM134" s="217" t="s">
        <v>231</v>
      </c>
    </row>
    <row r="135" s="13" customFormat="1">
      <c r="A135" s="13"/>
      <c r="B135" s="228"/>
      <c r="C135" s="229"/>
      <c r="D135" s="230" t="s">
        <v>159</v>
      </c>
      <c r="E135" s="231" t="s">
        <v>19</v>
      </c>
      <c r="F135" s="232" t="s">
        <v>487</v>
      </c>
      <c r="G135" s="229"/>
      <c r="H135" s="233">
        <v>145.33000000000001</v>
      </c>
      <c r="I135" s="234"/>
      <c r="J135" s="229"/>
      <c r="K135" s="229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159</v>
      </c>
      <c r="AU135" s="239" t="s">
        <v>83</v>
      </c>
      <c r="AV135" s="13" t="s">
        <v>83</v>
      </c>
      <c r="AW135" s="13" t="s">
        <v>35</v>
      </c>
      <c r="AX135" s="13" t="s">
        <v>73</v>
      </c>
      <c r="AY135" s="239" t="s">
        <v>134</v>
      </c>
    </row>
    <row r="136" s="14" customFormat="1">
      <c r="A136" s="14"/>
      <c r="B136" s="240"/>
      <c r="C136" s="241"/>
      <c r="D136" s="230" t="s">
        <v>159</v>
      </c>
      <c r="E136" s="242" t="s">
        <v>19</v>
      </c>
      <c r="F136" s="243" t="s">
        <v>160</v>
      </c>
      <c r="G136" s="241"/>
      <c r="H136" s="244">
        <v>145.33000000000001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0" t="s">
        <v>159</v>
      </c>
      <c r="AU136" s="250" t="s">
        <v>83</v>
      </c>
      <c r="AV136" s="14" t="s">
        <v>142</v>
      </c>
      <c r="AW136" s="14" t="s">
        <v>35</v>
      </c>
      <c r="AX136" s="14" t="s">
        <v>81</v>
      </c>
      <c r="AY136" s="250" t="s">
        <v>134</v>
      </c>
    </row>
    <row r="137" s="2" customFormat="1" ht="24.15" customHeight="1">
      <c r="A137" s="40"/>
      <c r="B137" s="41"/>
      <c r="C137" s="206" t="s">
        <v>207</v>
      </c>
      <c r="D137" s="206" t="s">
        <v>137</v>
      </c>
      <c r="E137" s="207" t="s">
        <v>488</v>
      </c>
      <c r="F137" s="208" t="s">
        <v>489</v>
      </c>
      <c r="G137" s="209" t="s">
        <v>187</v>
      </c>
      <c r="H137" s="210">
        <v>115.45</v>
      </c>
      <c r="I137" s="211"/>
      <c r="J137" s="212">
        <f>ROUND(I137*H137,2)</f>
        <v>0</v>
      </c>
      <c r="K137" s="208" t="s">
        <v>158</v>
      </c>
      <c r="L137" s="46"/>
      <c r="M137" s="213" t="s">
        <v>19</v>
      </c>
      <c r="N137" s="214" t="s">
        <v>44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142</v>
      </c>
      <c r="AT137" s="217" t="s">
        <v>137</v>
      </c>
      <c r="AU137" s="217" t="s">
        <v>83</v>
      </c>
      <c r="AY137" s="19" t="s">
        <v>134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81</v>
      </c>
      <c r="BK137" s="218">
        <f>ROUND(I137*H137,2)</f>
        <v>0</v>
      </c>
      <c r="BL137" s="19" t="s">
        <v>142</v>
      </c>
      <c r="BM137" s="217" t="s">
        <v>233</v>
      </c>
    </row>
    <row r="138" s="13" customFormat="1">
      <c r="A138" s="13"/>
      <c r="B138" s="228"/>
      <c r="C138" s="229"/>
      <c r="D138" s="230" t="s">
        <v>159</v>
      </c>
      <c r="E138" s="231" t="s">
        <v>19</v>
      </c>
      <c r="F138" s="232" t="s">
        <v>487</v>
      </c>
      <c r="G138" s="229"/>
      <c r="H138" s="233">
        <v>145.33000000000001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159</v>
      </c>
      <c r="AU138" s="239" t="s">
        <v>83</v>
      </c>
      <c r="AV138" s="13" t="s">
        <v>83</v>
      </c>
      <c r="AW138" s="13" t="s">
        <v>35</v>
      </c>
      <c r="AX138" s="13" t="s">
        <v>73</v>
      </c>
      <c r="AY138" s="239" t="s">
        <v>134</v>
      </c>
    </row>
    <row r="139" s="13" customFormat="1">
      <c r="A139" s="13"/>
      <c r="B139" s="228"/>
      <c r="C139" s="229"/>
      <c r="D139" s="230" t="s">
        <v>159</v>
      </c>
      <c r="E139" s="231" t="s">
        <v>19</v>
      </c>
      <c r="F139" s="232" t="s">
        <v>484</v>
      </c>
      <c r="G139" s="229"/>
      <c r="H139" s="233">
        <v>85.569999999999993</v>
      </c>
      <c r="I139" s="234"/>
      <c r="J139" s="229"/>
      <c r="K139" s="229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159</v>
      </c>
      <c r="AU139" s="239" t="s">
        <v>83</v>
      </c>
      <c r="AV139" s="13" t="s">
        <v>83</v>
      </c>
      <c r="AW139" s="13" t="s">
        <v>35</v>
      </c>
      <c r="AX139" s="13" t="s">
        <v>73</v>
      </c>
      <c r="AY139" s="239" t="s">
        <v>134</v>
      </c>
    </row>
    <row r="140" s="14" customFormat="1">
      <c r="A140" s="14"/>
      <c r="B140" s="240"/>
      <c r="C140" s="241"/>
      <c r="D140" s="230" t="s">
        <v>159</v>
      </c>
      <c r="E140" s="242" t="s">
        <v>19</v>
      </c>
      <c r="F140" s="243" t="s">
        <v>160</v>
      </c>
      <c r="G140" s="241"/>
      <c r="H140" s="244">
        <v>230.90000000000001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159</v>
      </c>
      <c r="AU140" s="250" t="s">
        <v>83</v>
      </c>
      <c r="AV140" s="14" t="s">
        <v>142</v>
      </c>
      <c r="AW140" s="14" t="s">
        <v>35</v>
      </c>
      <c r="AX140" s="14" t="s">
        <v>73</v>
      </c>
      <c r="AY140" s="250" t="s">
        <v>134</v>
      </c>
    </row>
    <row r="141" s="13" customFormat="1">
      <c r="A141" s="13"/>
      <c r="B141" s="228"/>
      <c r="C141" s="229"/>
      <c r="D141" s="230" t="s">
        <v>159</v>
      </c>
      <c r="E141" s="231" t="s">
        <v>19</v>
      </c>
      <c r="F141" s="232" t="s">
        <v>490</v>
      </c>
      <c r="G141" s="229"/>
      <c r="H141" s="233">
        <v>115.45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159</v>
      </c>
      <c r="AU141" s="239" t="s">
        <v>83</v>
      </c>
      <c r="AV141" s="13" t="s">
        <v>83</v>
      </c>
      <c r="AW141" s="13" t="s">
        <v>35</v>
      </c>
      <c r="AX141" s="13" t="s">
        <v>73</v>
      </c>
      <c r="AY141" s="239" t="s">
        <v>134</v>
      </c>
    </row>
    <row r="142" s="14" customFormat="1">
      <c r="A142" s="14"/>
      <c r="B142" s="240"/>
      <c r="C142" s="241"/>
      <c r="D142" s="230" t="s">
        <v>159</v>
      </c>
      <c r="E142" s="242" t="s">
        <v>19</v>
      </c>
      <c r="F142" s="243" t="s">
        <v>160</v>
      </c>
      <c r="G142" s="241"/>
      <c r="H142" s="244">
        <v>115.45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159</v>
      </c>
      <c r="AU142" s="250" t="s">
        <v>83</v>
      </c>
      <c r="AV142" s="14" t="s">
        <v>142</v>
      </c>
      <c r="AW142" s="14" t="s">
        <v>35</v>
      </c>
      <c r="AX142" s="14" t="s">
        <v>81</v>
      </c>
      <c r="AY142" s="250" t="s">
        <v>134</v>
      </c>
    </row>
    <row r="143" s="2" customFormat="1" ht="24.15" customHeight="1">
      <c r="A143" s="40"/>
      <c r="B143" s="41"/>
      <c r="C143" s="206" t="s">
        <v>235</v>
      </c>
      <c r="D143" s="206" t="s">
        <v>137</v>
      </c>
      <c r="E143" s="207" t="s">
        <v>491</v>
      </c>
      <c r="F143" s="208" t="s">
        <v>492</v>
      </c>
      <c r="G143" s="209" t="s">
        <v>187</v>
      </c>
      <c r="H143" s="210">
        <v>85.569999999999993</v>
      </c>
      <c r="I143" s="211"/>
      <c r="J143" s="212">
        <f>ROUND(I143*H143,2)</f>
        <v>0</v>
      </c>
      <c r="K143" s="208" t="s">
        <v>158</v>
      </c>
      <c r="L143" s="46"/>
      <c r="M143" s="213" t="s">
        <v>19</v>
      </c>
      <c r="N143" s="214" t="s">
        <v>44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142</v>
      </c>
      <c r="AT143" s="217" t="s">
        <v>137</v>
      </c>
      <c r="AU143" s="217" t="s">
        <v>83</v>
      </c>
      <c r="AY143" s="19" t="s">
        <v>134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ROUND(I143*H143,2)</f>
        <v>0</v>
      </c>
      <c r="BL143" s="19" t="s">
        <v>142</v>
      </c>
      <c r="BM143" s="217" t="s">
        <v>238</v>
      </c>
    </row>
    <row r="144" s="13" customFormat="1">
      <c r="A144" s="13"/>
      <c r="B144" s="228"/>
      <c r="C144" s="229"/>
      <c r="D144" s="230" t="s">
        <v>159</v>
      </c>
      <c r="E144" s="231" t="s">
        <v>19</v>
      </c>
      <c r="F144" s="232" t="s">
        <v>484</v>
      </c>
      <c r="G144" s="229"/>
      <c r="H144" s="233">
        <v>85.569999999999993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159</v>
      </c>
      <c r="AU144" s="239" t="s">
        <v>83</v>
      </c>
      <c r="AV144" s="13" t="s">
        <v>83</v>
      </c>
      <c r="AW144" s="13" t="s">
        <v>35</v>
      </c>
      <c r="AX144" s="13" t="s">
        <v>73</v>
      </c>
      <c r="AY144" s="239" t="s">
        <v>134</v>
      </c>
    </row>
    <row r="145" s="14" customFormat="1">
      <c r="A145" s="14"/>
      <c r="B145" s="240"/>
      <c r="C145" s="241"/>
      <c r="D145" s="230" t="s">
        <v>159</v>
      </c>
      <c r="E145" s="242" t="s">
        <v>19</v>
      </c>
      <c r="F145" s="243" t="s">
        <v>160</v>
      </c>
      <c r="G145" s="241"/>
      <c r="H145" s="244">
        <v>85.569999999999993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159</v>
      </c>
      <c r="AU145" s="250" t="s">
        <v>83</v>
      </c>
      <c r="AV145" s="14" t="s">
        <v>142</v>
      </c>
      <c r="AW145" s="14" t="s">
        <v>35</v>
      </c>
      <c r="AX145" s="14" t="s">
        <v>81</v>
      </c>
      <c r="AY145" s="250" t="s">
        <v>134</v>
      </c>
    </row>
    <row r="146" s="2" customFormat="1" ht="24.15" customHeight="1">
      <c r="A146" s="40"/>
      <c r="B146" s="41"/>
      <c r="C146" s="206" t="s">
        <v>209</v>
      </c>
      <c r="D146" s="206" t="s">
        <v>137</v>
      </c>
      <c r="E146" s="207" t="s">
        <v>493</v>
      </c>
      <c r="F146" s="208" t="s">
        <v>494</v>
      </c>
      <c r="G146" s="209" t="s">
        <v>187</v>
      </c>
      <c r="H146" s="210">
        <v>145.33000000000001</v>
      </c>
      <c r="I146" s="211"/>
      <c r="J146" s="212">
        <f>ROUND(I146*H146,2)</f>
        <v>0</v>
      </c>
      <c r="K146" s="208" t="s">
        <v>158</v>
      </c>
      <c r="L146" s="46"/>
      <c r="M146" s="213" t="s">
        <v>19</v>
      </c>
      <c r="N146" s="214" t="s">
        <v>44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142</v>
      </c>
      <c r="AT146" s="217" t="s">
        <v>137</v>
      </c>
      <c r="AU146" s="217" t="s">
        <v>83</v>
      </c>
      <c r="AY146" s="19" t="s">
        <v>134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81</v>
      </c>
      <c r="BK146" s="218">
        <f>ROUND(I146*H146,2)</f>
        <v>0</v>
      </c>
      <c r="BL146" s="19" t="s">
        <v>142</v>
      </c>
      <c r="BM146" s="217" t="s">
        <v>249</v>
      </c>
    </row>
    <row r="147" s="13" customFormat="1">
      <c r="A147" s="13"/>
      <c r="B147" s="228"/>
      <c r="C147" s="229"/>
      <c r="D147" s="230" t="s">
        <v>159</v>
      </c>
      <c r="E147" s="231" t="s">
        <v>19</v>
      </c>
      <c r="F147" s="232" t="s">
        <v>487</v>
      </c>
      <c r="G147" s="229"/>
      <c r="H147" s="233">
        <v>145.33000000000001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159</v>
      </c>
      <c r="AU147" s="239" t="s">
        <v>83</v>
      </c>
      <c r="AV147" s="13" t="s">
        <v>83</v>
      </c>
      <c r="AW147" s="13" t="s">
        <v>35</v>
      </c>
      <c r="AX147" s="13" t="s">
        <v>73</v>
      </c>
      <c r="AY147" s="239" t="s">
        <v>134</v>
      </c>
    </row>
    <row r="148" s="14" customFormat="1">
      <c r="A148" s="14"/>
      <c r="B148" s="240"/>
      <c r="C148" s="241"/>
      <c r="D148" s="230" t="s">
        <v>159</v>
      </c>
      <c r="E148" s="242" t="s">
        <v>19</v>
      </c>
      <c r="F148" s="243" t="s">
        <v>160</v>
      </c>
      <c r="G148" s="241"/>
      <c r="H148" s="244">
        <v>145.33000000000001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159</v>
      </c>
      <c r="AU148" s="250" t="s">
        <v>83</v>
      </c>
      <c r="AV148" s="14" t="s">
        <v>142</v>
      </c>
      <c r="AW148" s="14" t="s">
        <v>35</v>
      </c>
      <c r="AX148" s="14" t="s">
        <v>81</v>
      </c>
      <c r="AY148" s="250" t="s">
        <v>134</v>
      </c>
    </row>
    <row r="149" s="2" customFormat="1" ht="24.15" customHeight="1">
      <c r="A149" s="40"/>
      <c r="B149" s="41"/>
      <c r="C149" s="206" t="s">
        <v>252</v>
      </c>
      <c r="D149" s="206" t="s">
        <v>137</v>
      </c>
      <c r="E149" s="207" t="s">
        <v>495</v>
      </c>
      <c r="F149" s="208" t="s">
        <v>496</v>
      </c>
      <c r="G149" s="209" t="s">
        <v>187</v>
      </c>
      <c r="H149" s="210">
        <v>115.45</v>
      </c>
      <c r="I149" s="211"/>
      <c r="J149" s="212">
        <f>ROUND(I149*H149,2)</f>
        <v>0</v>
      </c>
      <c r="K149" s="208" t="s">
        <v>158</v>
      </c>
      <c r="L149" s="46"/>
      <c r="M149" s="213" t="s">
        <v>19</v>
      </c>
      <c r="N149" s="214" t="s">
        <v>44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142</v>
      </c>
      <c r="AT149" s="217" t="s">
        <v>137</v>
      </c>
      <c r="AU149" s="217" t="s">
        <v>83</v>
      </c>
      <c r="AY149" s="19" t="s">
        <v>134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81</v>
      </c>
      <c r="BK149" s="218">
        <f>ROUND(I149*H149,2)</f>
        <v>0</v>
      </c>
      <c r="BL149" s="19" t="s">
        <v>142</v>
      </c>
      <c r="BM149" s="217" t="s">
        <v>255</v>
      </c>
    </row>
    <row r="150" s="13" customFormat="1">
      <c r="A150" s="13"/>
      <c r="B150" s="228"/>
      <c r="C150" s="229"/>
      <c r="D150" s="230" t="s">
        <v>159</v>
      </c>
      <c r="E150" s="231" t="s">
        <v>19</v>
      </c>
      <c r="F150" s="232" t="s">
        <v>487</v>
      </c>
      <c r="G150" s="229"/>
      <c r="H150" s="233">
        <v>145.33000000000001</v>
      </c>
      <c r="I150" s="234"/>
      <c r="J150" s="229"/>
      <c r="K150" s="229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159</v>
      </c>
      <c r="AU150" s="239" t="s">
        <v>83</v>
      </c>
      <c r="AV150" s="13" t="s">
        <v>83</v>
      </c>
      <c r="AW150" s="13" t="s">
        <v>35</v>
      </c>
      <c r="AX150" s="13" t="s">
        <v>73</v>
      </c>
      <c r="AY150" s="239" t="s">
        <v>134</v>
      </c>
    </row>
    <row r="151" s="13" customFormat="1">
      <c r="A151" s="13"/>
      <c r="B151" s="228"/>
      <c r="C151" s="229"/>
      <c r="D151" s="230" t="s">
        <v>159</v>
      </c>
      <c r="E151" s="231" t="s">
        <v>19</v>
      </c>
      <c r="F151" s="232" t="s">
        <v>484</v>
      </c>
      <c r="G151" s="229"/>
      <c r="H151" s="233">
        <v>85.569999999999993</v>
      </c>
      <c r="I151" s="234"/>
      <c r="J151" s="229"/>
      <c r="K151" s="229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159</v>
      </c>
      <c r="AU151" s="239" t="s">
        <v>83</v>
      </c>
      <c r="AV151" s="13" t="s">
        <v>83</v>
      </c>
      <c r="AW151" s="13" t="s">
        <v>35</v>
      </c>
      <c r="AX151" s="13" t="s">
        <v>73</v>
      </c>
      <c r="AY151" s="239" t="s">
        <v>134</v>
      </c>
    </row>
    <row r="152" s="14" customFormat="1">
      <c r="A152" s="14"/>
      <c r="B152" s="240"/>
      <c r="C152" s="241"/>
      <c r="D152" s="230" t="s">
        <v>159</v>
      </c>
      <c r="E152" s="242" t="s">
        <v>19</v>
      </c>
      <c r="F152" s="243" t="s">
        <v>160</v>
      </c>
      <c r="G152" s="241"/>
      <c r="H152" s="244">
        <v>230.90000000000001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159</v>
      </c>
      <c r="AU152" s="250" t="s">
        <v>83</v>
      </c>
      <c r="AV152" s="14" t="s">
        <v>142</v>
      </c>
      <c r="AW152" s="14" t="s">
        <v>35</v>
      </c>
      <c r="AX152" s="14" t="s">
        <v>73</v>
      </c>
      <c r="AY152" s="250" t="s">
        <v>134</v>
      </c>
    </row>
    <row r="153" s="13" customFormat="1">
      <c r="A153" s="13"/>
      <c r="B153" s="228"/>
      <c r="C153" s="229"/>
      <c r="D153" s="230" t="s">
        <v>159</v>
      </c>
      <c r="E153" s="231" t="s">
        <v>19</v>
      </c>
      <c r="F153" s="232" t="s">
        <v>490</v>
      </c>
      <c r="G153" s="229"/>
      <c r="H153" s="233">
        <v>115.45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159</v>
      </c>
      <c r="AU153" s="239" t="s">
        <v>83</v>
      </c>
      <c r="AV153" s="13" t="s">
        <v>83</v>
      </c>
      <c r="AW153" s="13" t="s">
        <v>35</v>
      </c>
      <c r="AX153" s="13" t="s">
        <v>73</v>
      </c>
      <c r="AY153" s="239" t="s">
        <v>134</v>
      </c>
    </row>
    <row r="154" s="14" customFormat="1">
      <c r="A154" s="14"/>
      <c r="B154" s="240"/>
      <c r="C154" s="241"/>
      <c r="D154" s="230" t="s">
        <v>159</v>
      </c>
      <c r="E154" s="242" t="s">
        <v>19</v>
      </c>
      <c r="F154" s="243" t="s">
        <v>160</v>
      </c>
      <c r="G154" s="241"/>
      <c r="H154" s="244">
        <v>115.45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159</v>
      </c>
      <c r="AU154" s="250" t="s">
        <v>83</v>
      </c>
      <c r="AV154" s="14" t="s">
        <v>142</v>
      </c>
      <c r="AW154" s="14" t="s">
        <v>35</v>
      </c>
      <c r="AX154" s="14" t="s">
        <v>81</v>
      </c>
      <c r="AY154" s="250" t="s">
        <v>134</v>
      </c>
    </row>
    <row r="155" s="2" customFormat="1" ht="21.75" customHeight="1">
      <c r="A155" s="40"/>
      <c r="B155" s="41"/>
      <c r="C155" s="206" t="s">
        <v>213</v>
      </c>
      <c r="D155" s="206" t="s">
        <v>137</v>
      </c>
      <c r="E155" s="207" t="s">
        <v>497</v>
      </c>
      <c r="F155" s="208" t="s">
        <v>498</v>
      </c>
      <c r="G155" s="209" t="s">
        <v>180</v>
      </c>
      <c r="H155" s="210">
        <v>4.2699999999999996</v>
      </c>
      <c r="I155" s="211"/>
      <c r="J155" s="212">
        <f>ROUND(I155*H155,2)</f>
        <v>0</v>
      </c>
      <c r="K155" s="208" t="s">
        <v>141</v>
      </c>
      <c r="L155" s="46"/>
      <c r="M155" s="213" t="s">
        <v>19</v>
      </c>
      <c r="N155" s="214" t="s">
        <v>44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142</v>
      </c>
      <c r="AT155" s="217" t="s">
        <v>137</v>
      </c>
      <c r="AU155" s="217" t="s">
        <v>83</v>
      </c>
      <c r="AY155" s="19" t="s">
        <v>134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142</v>
      </c>
      <c r="BM155" s="217" t="s">
        <v>263</v>
      </c>
    </row>
    <row r="156" s="2" customFormat="1">
      <c r="A156" s="40"/>
      <c r="B156" s="41"/>
      <c r="C156" s="42"/>
      <c r="D156" s="219" t="s">
        <v>143</v>
      </c>
      <c r="E156" s="42"/>
      <c r="F156" s="220" t="s">
        <v>499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143</v>
      </c>
      <c r="AU156" s="19" t="s">
        <v>83</v>
      </c>
    </row>
    <row r="157" s="13" customFormat="1">
      <c r="A157" s="13"/>
      <c r="B157" s="228"/>
      <c r="C157" s="229"/>
      <c r="D157" s="230" t="s">
        <v>159</v>
      </c>
      <c r="E157" s="231" t="s">
        <v>19</v>
      </c>
      <c r="F157" s="232" t="s">
        <v>500</v>
      </c>
      <c r="G157" s="229"/>
      <c r="H157" s="233">
        <v>4.2699999999999996</v>
      </c>
      <c r="I157" s="234"/>
      <c r="J157" s="229"/>
      <c r="K157" s="229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159</v>
      </c>
      <c r="AU157" s="239" t="s">
        <v>83</v>
      </c>
      <c r="AV157" s="13" t="s">
        <v>83</v>
      </c>
      <c r="AW157" s="13" t="s">
        <v>35</v>
      </c>
      <c r="AX157" s="13" t="s">
        <v>73</v>
      </c>
      <c r="AY157" s="239" t="s">
        <v>134</v>
      </c>
    </row>
    <row r="158" s="14" customFormat="1">
      <c r="A158" s="14"/>
      <c r="B158" s="240"/>
      <c r="C158" s="241"/>
      <c r="D158" s="230" t="s">
        <v>159</v>
      </c>
      <c r="E158" s="242" t="s">
        <v>19</v>
      </c>
      <c r="F158" s="243" t="s">
        <v>160</v>
      </c>
      <c r="G158" s="241"/>
      <c r="H158" s="244">
        <v>4.2699999999999996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159</v>
      </c>
      <c r="AU158" s="250" t="s">
        <v>83</v>
      </c>
      <c r="AV158" s="14" t="s">
        <v>142</v>
      </c>
      <c r="AW158" s="14" t="s">
        <v>35</v>
      </c>
      <c r="AX158" s="14" t="s">
        <v>81</v>
      </c>
      <c r="AY158" s="250" t="s">
        <v>134</v>
      </c>
    </row>
    <row r="159" s="2" customFormat="1" ht="24.15" customHeight="1">
      <c r="A159" s="40"/>
      <c r="B159" s="41"/>
      <c r="C159" s="206" t="s">
        <v>265</v>
      </c>
      <c r="D159" s="206" t="s">
        <v>137</v>
      </c>
      <c r="E159" s="207" t="s">
        <v>501</v>
      </c>
      <c r="F159" s="208" t="s">
        <v>502</v>
      </c>
      <c r="G159" s="209" t="s">
        <v>180</v>
      </c>
      <c r="H159" s="210">
        <v>4.2699999999999996</v>
      </c>
      <c r="I159" s="211"/>
      <c r="J159" s="212">
        <f>ROUND(I159*H159,2)</f>
        <v>0</v>
      </c>
      <c r="K159" s="208" t="s">
        <v>141</v>
      </c>
      <c r="L159" s="46"/>
      <c r="M159" s="213" t="s">
        <v>19</v>
      </c>
      <c r="N159" s="214" t="s">
        <v>44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142</v>
      </c>
      <c r="AT159" s="217" t="s">
        <v>137</v>
      </c>
      <c r="AU159" s="217" t="s">
        <v>83</v>
      </c>
      <c r="AY159" s="19" t="s">
        <v>134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81</v>
      </c>
      <c r="BK159" s="218">
        <f>ROUND(I159*H159,2)</f>
        <v>0</v>
      </c>
      <c r="BL159" s="19" t="s">
        <v>142</v>
      </c>
      <c r="BM159" s="217" t="s">
        <v>268</v>
      </c>
    </row>
    <row r="160" s="2" customFormat="1">
      <c r="A160" s="40"/>
      <c r="B160" s="41"/>
      <c r="C160" s="42"/>
      <c r="D160" s="219" t="s">
        <v>143</v>
      </c>
      <c r="E160" s="42"/>
      <c r="F160" s="220" t="s">
        <v>503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143</v>
      </c>
      <c r="AU160" s="19" t="s">
        <v>83</v>
      </c>
    </row>
    <row r="161" s="13" customFormat="1">
      <c r="A161" s="13"/>
      <c r="B161" s="228"/>
      <c r="C161" s="229"/>
      <c r="D161" s="230" t="s">
        <v>159</v>
      </c>
      <c r="E161" s="231" t="s">
        <v>19</v>
      </c>
      <c r="F161" s="232" t="s">
        <v>500</v>
      </c>
      <c r="G161" s="229"/>
      <c r="H161" s="233">
        <v>4.2699999999999996</v>
      </c>
      <c r="I161" s="234"/>
      <c r="J161" s="229"/>
      <c r="K161" s="229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159</v>
      </c>
      <c r="AU161" s="239" t="s">
        <v>83</v>
      </c>
      <c r="AV161" s="13" t="s">
        <v>83</v>
      </c>
      <c r="AW161" s="13" t="s">
        <v>35</v>
      </c>
      <c r="AX161" s="13" t="s">
        <v>73</v>
      </c>
      <c r="AY161" s="239" t="s">
        <v>134</v>
      </c>
    </row>
    <row r="162" s="14" customFormat="1">
      <c r="A162" s="14"/>
      <c r="B162" s="240"/>
      <c r="C162" s="241"/>
      <c r="D162" s="230" t="s">
        <v>159</v>
      </c>
      <c r="E162" s="242" t="s">
        <v>19</v>
      </c>
      <c r="F162" s="243" t="s">
        <v>160</v>
      </c>
      <c r="G162" s="241"/>
      <c r="H162" s="244">
        <v>4.2699999999999996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159</v>
      </c>
      <c r="AU162" s="250" t="s">
        <v>83</v>
      </c>
      <c r="AV162" s="14" t="s">
        <v>142</v>
      </c>
      <c r="AW162" s="14" t="s">
        <v>35</v>
      </c>
      <c r="AX162" s="14" t="s">
        <v>81</v>
      </c>
      <c r="AY162" s="250" t="s">
        <v>134</v>
      </c>
    </row>
    <row r="163" s="2" customFormat="1" ht="24.15" customHeight="1">
      <c r="A163" s="40"/>
      <c r="B163" s="41"/>
      <c r="C163" s="206" t="s">
        <v>219</v>
      </c>
      <c r="D163" s="206" t="s">
        <v>137</v>
      </c>
      <c r="E163" s="207" t="s">
        <v>504</v>
      </c>
      <c r="F163" s="208" t="s">
        <v>505</v>
      </c>
      <c r="G163" s="209" t="s">
        <v>187</v>
      </c>
      <c r="H163" s="210">
        <v>180.17500000000001</v>
      </c>
      <c r="I163" s="211"/>
      <c r="J163" s="212">
        <f>ROUND(I163*H163,2)</f>
        <v>0</v>
      </c>
      <c r="K163" s="208" t="s">
        <v>158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142</v>
      </c>
      <c r="AT163" s="217" t="s">
        <v>137</v>
      </c>
      <c r="AU163" s="217" t="s">
        <v>83</v>
      </c>
      <c r="AY163" s="19" t="s">
        <v>134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142</v>
      </c>
      <c r="BM163" s="217" t="s">
        <v>273</v>
      </c>
    </row>
    <row r="164" s="13" customFormat="1">
      <c r="A164" s="13"/>
      <c r="B164" s="228"/>
      <c r="C164" s="229"/>
      <c r="D164" s="230" t="s">
        <v>159</v>
      </c>
      <c r="E164" s="231" t="s">
        <v>19</v>
      </c>
      <c r="F164" s="232" t="s">
        <v>506</v>
      </c>
      <c r="G164" s="229"/>
      <c r="H164" s="233">
        <v>126.545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159</v>
      </c>
      <c r="AU164" s="239" t="s">
        <v>83</v>
      </c>
      <c r="AV164" s="13" t="s">
        <v>83</v>
      </c>
      <c r="AW164" s="13" t="s">
        <v>35</v>
      </c>
      <c r="AX164" s="13" t="s">
        <v>73</v>
      </c>
      <c r="AY164" s="239" t="s">
        <v>134</v>
      </c>
    </row>
    <row r="165" s="13" customFormat="1">
      <c r="A165" s="13"/>
      <c r="B165" s="228"/>
      <c r="C165" s="229"/>
      <c r="D165" s="230" t="s">
        <v>159</v>
      </c>
      <c r="E165" s="231" t="s">
        <v>19</v>
      </c>
      <c r="F165" s="232" t="s">
        <v>507</v>
      </c>
      <c r="G165" s="229"/>
      <c r="H165" s="233">
        <v>10.960000000000001</v>
      </c>
      <c r="I165" s="234"/>
      <c r="J165" s="229"/>
      <c r="K165" s="229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159</v>
      </c>
      <c r="AU165" s="239" t="s">
        <v>83</v>
      </c>
      <c r="AV165" s="13" t="s">
        <v>83</v>
      </c>
      <c r="AW165" s="13" t="s">
        <v>35</v>
      </c>
      <c r="AX165" s="13" t="s">
        <v>73</v>
      </c>
      <c r="AY165" s="239" t="s">
        <v>134</v>
      </c>
    </row>
    <row r="166" s="13" customFormat="1">
      <c r="A166" s="13"/>
      <c r="B166" s="228"/>
      <c r="C166" s="229"/>
      <c r="D166" s="230" t="s">
        <v>159</v>
      </c>
      <c r="E166" s="231" t="s">
        <v>19</v>
      </c>
      <c r="F166" s="232" t="s">
        <v>508</v>
      </c>
      <c r="G166" s="229"/>
      <c r="H166" s="233">
        <v>42.670000000000002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159</v>
      </c>
      <c r="AU166" s="239" t="s">
        <v>83</v>
      </c>
      <c r="AV166" s="13" t="s">
        <v>83</v>
      </c>
      <c r="AW166" s="13" t="s">
        <v>35</v>
      </c>
      <c r="AX166" s="13" t="s">
        <v>73</v>
      </c>
      <c r="AY166" s="239" t="s">
        <v>134</v>
      </c>
    </row>
    <row r="167" s="14" customFormat="1">
      <c r="A167" s="14"/>
      <c r="B167" s="240"/>
      <c r="C167" s="241"/>
      <c r="D167" s="230" t="s">
        <v>159</v>
      </c>
      <c r="E167" s="242" t="s">
        <v>19</v>
      </c>
      <c r="F167" s="243" t="s">
        <v>160</v>
      </c>
      <c r="G167" s="241"/>
      <c r="H167" s="244">
        <v>180.17500000000001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159</v>
      </c>
      <c r="AU167" s="250" t="s">
        <v>83</v>
      </c>
      <c r="AV167" s="14" t="s">
        <v>142</v>
      </c>
      <c r="AW167" s="14" t="s">
        <v>35</v>
      </c>
      <c r="AX167" s="14" t="s">
        <v>81</v>
      </c>
      <c r="AY167" s="250" t="s">
        <v>134</v>
      </c>
    </row>
    <row r="168" s="2" customFormat="1" ht="24.15" customHeight="1">
      <c r="A168" s="40"/>
      <c r="B168" s="41"/>
      <c r="C168" s="206" t="s">
        <v>7</v>
      </c>
      <c r="D168" s="206" t="s">
        <v>137</v>
      </c>
      <c r="E168" s="207" t="s">
        <v>509</v>
      </c>
      <c r="F168" s="208" t="s">
        <v>510</v>
      </c>
      <c r="G168" s="209" t="s">
        <v>187</v>
      </c>
      <c r="H168" s="210">
        <v>666.22000000000003</v>
      </c>
      <c r="I168" s="211"/>
      <c r="J168" s="212">
        <f>ROUND(I168*H168,2)</f>
        <v>0</v>
      </c>
      <c r="K168" s="208" t="s">
        <v>141</v>
      </c>
      <c r="L168" s="46"/>
      <c r="M168" s="213" t="s">
        <v>19</v>
      </c>
      <c r="N168" s="214" t="s">
        <v>44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142</v>
      </c>
      <c r="AT168" s="217" t="s">
        <v>137</v>
      </c>
      <c r="AU168" s="217" t="s">
        <v>83</v>
      </c>
      <c r="AY168" s="19" t="s">
        <v>134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81</v>
      </c>
      <c r="BK168" s="218">
        <f>ROUND(I168*H168,2)</f>
        <v>0</v>
      </c>
      <c r="BL168" s="19" t="s">
        <v>142</v>
      </c>
      <c r="BM168" s="217" t="s">
        <v>278</v>
      </c>
    </row>
    <row r="169" s="2" customFormat="1">
      <c r="A169" s="40"/>
      <c r="B169" s="41"/>
      <c r="C169" s="42"/>
      <c r="D169" s="219" t="s">
        <v>143</v>
      </c>
      <c r="E169" s="42"/>
      <c r="F169" s="220" t="s">
        <v>511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143</v>
      </c>
      <c r="AU169" s="19" t="s">
        <v>83</v>
      </c>
    </row>
    <row r="170" s="13" customFormat="1">
      <c r="A170" s="13"/>
      <c r="B170" s="228"/>
      <c r="C170" s="229"/>
      <c r="D170" s="230" t="s">
        <v>159</v>
      </c>
      <c r="E170" s="231" t="s">
        <v>19</v>
      </c>
      <c r="F170" s="232" t="s">
        <v>512</v>
      </c>
      <c r="G170" s="229"/>
      <c r="H170" s="233">
        <v>290.66000000000003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159</v>
      </c>
      <c r="AU170" s="239" t="s">
        <v>83</v>
      </c>
      <c r="AV170" s="13" t="s">
        <v>83</v>
      </c>
      <c r="AW170" s="13" t="s">
        <v>35</v>
      </c>
      <c r="AX170" s="13" t="s">
        <v>73</v>
      </c>
      <c r="AY170" s="239" t="s">
        <v>134</v>
      </c>
    </row>
    <row r="171" s="13" customFormat="1">
      <c r="A171" s="13"/>
      <c r="B171" s="228"/>
      <c r="C171" s="229"/>
      <c r="D171" s="230" t="s">
        <v>159</v>
      </c>
      <c r="E171" s="231" t="s">
        <v>19</v>
      </c>
      <c r="F171" s="232" t="s">
        <v>513</v>
      </c>
      <c r="G171" s="229"/>
      <c r="H171" s="233">
        <v>171.13999999999999</v>
      </c>
      <c r="I171" s="234"/>
      <c r="J171" s="229"/>
      <c r="K171" s="229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159</v>
      </c>
      <c r="AU171" s="239" t="s">
        <v>83</v>
      </c>
      <c r="AV171" s="13" t="s">
        <v>83</v>
      </c>
      <c r="AW171" s="13" t="s">
        <v>35</v>
      </c>
      <c r="AX171" s="13" t="s">
        <v>73</v>
      </c>
      <c r="AY171" s="239" t="s">
        <v>134</v>
      </c>
    </row>
    <row r="172" s="13" customFormat="1">
      <c r="A172" s="13"/>
      <c r="B172" s="228"/>
      <c r="C172" s="229"/>
      <c r="D172" s="230" t="s">
        <v>159</v>
      </c>
      <c r="E172" s="231" t="s">
        <v>19</v>
      </c>
      <c r="F172" s="232" t="s">
        <v>508</v>
      </c>
      <c r="G172" s="229"/>
      <c r="H172" s="233">
        <v>42.670000000000002</v>
      </c>
      <c r="I172" s="234"/>
      <c r="J172" s="229"/>
      <c r="K172" s="229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159</v>
      </c>
      <c r="AU172" s="239" t="s">
        <v>83</v>
      </c>
      <c r="AV172" s="13" t="s">
        <v>83</v>
      </c>
      <c r="AW172" s="13" t="s">
        <v>35</v>
      </c>
      <c r="AX172" s="13" t="s">
        <v>73</v>
      </c>
      <c r="AY172" s="239" t="s">
        <v>134</v>
      </c>
    </row>
    <row r="173" s="13" customFormat="1">
      <c r="A173" s="13"/>
      <c r="B173" s="228"/>
      <c r="C173" s="229"/>
      <c r="D173" s="230" t="s">
        <v>159</v>
      </c>
      <c r="E173" s="231" t="s">
        <v>19</v>
      </c>
      <c r="F173" s="232" t="s">
        <v>514</v>
      </c>
      <c r="G173" s="229"/>
      <c r="H173" s="233">
        <v>55.960000000000001</v>
      </c>
      <c r="I173" s="234"/>
      <c r="J173" s="229"/>
      <c r="K173" s="229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159</v>
      </c>
      <c r="AU173" s="239" t="s">
        <v>83</v>
      </c>
      <c r="AV173" s="13" t="s">
        <v>83</v>
      </c>
      <c r="AW173" s="13" t="s">
        <v>35</v>
      </c>
      <c r="AX173" s="13" t="s">
        <v>73</v>
      </c>
      <c r="AY173" s="239" t="s">
        <v>134</v>
      </c>
    </row>
    <row r="174" s="13" customFormat="1">
      <c r="A174" s="13"/>
      <c r="B174" s="228"/>
      <c r="C174" s="229"/>
      <c r="D174" s="230" t="s">
        <v>159</v>
      </c>
      <c r="E174" s="231" t="s">
        <v>19</v>
      </c>
      <c r="F174" s="232" t="s">
        <v>515</v>
      </c>
      <c r="G174" s="229"/>
      <c r="H174" s="233">
        <v>74.640000000000001</v>
      </c>
      <c r="I174" s="234"/>
      <c r="J174" s="229"/>
      <c r="K174" s="229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159</v>
      </c>
      <c r="AU174" s="239" t="s">
        <v>83</v>
      </c>
      <c r="AV174" s="13" t="s">
        <v>83</v>
      </c>
      <c r="AW174" s="13" t="s">
        <v>35</v>
      </c>
      <c r="AX174" s="13" t="s">
        <v>73</v>
      </c>
      <c r="AY174" s="239" t="s">
        <v>134</v>
      </c>
    </row>
    <row r="175" s="13" customFormat="1">
      <c r="A175" s="13"/>
      <c r="B175" s="228"/>
      <c r="C175" s="229"/>
      <c r="D175" s="230" t="s">
        <v>159</v>
      </c>
      <c r="E175" s="231" t="s">
        <v>19</v>
      </c>
      <c r="F175" s="232" t="s">
        <v>516</v>
      </c>
      <c r="G175" s="229"/>
      <c r="H175" s="233">
        <v>31.149999999999999</v>
      </c>
      <c r="I175" s="234"/>
      <c r="J175" s="229"/>
      <c r="K175" s="229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159</v>
      </c>
      <c r="AU175" s="239" t="s">
        <v>83</v>
      </c>
      <c r="AV175" s="13" t="s">
        <v>83</v>
      </c>
      <c r="AW175" s="13" t="s">
        <v>35</v>
      </c>
      <c r="AX175" s="13" t="s">
        <v>73</v>
      </c>
      <c r="AY175" s="239" t="s">
        <v>134</v>
      </c>
    </row>
    <row r="176" s="14" customFormat="1">
      <c r="A176" s="14"/>
      <c r="B176" s="240"/>
      <c r="C176" s="241"/>
      <c r="D176" s="230" t="s">
        <v>159</v>
      </c>
      <c r="E176" s="242" t="s">
        <v>19</v>
      </c>
      <c r="F176" s="243" t="s">
        <v>160</v>
      </c>
      <c r="G176" s="241"/>
      <c r="H176" s="244">
        <v>666.22000000000003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159</v>
      </c>
      <c r="AU176" s="250" t="s">
        <v>83</v>
      </c>
      <c r="AV176" s="14" t="s">
        <v>142</v>
      </c>
      <c r="AW176" s="14" t="s">
        <v>35</v>
      </c>
      <c r="AX176" s="14" t="s">
        <v>81</v>
      </c>
      <c r="AY176" s="250" t="s">
        <v>134</v>
      </c>
    </row>
    <row r="177" s="2" customFormat="1" ht="21.75" customHeight="1">
      <c r="A177" s="40"/>
      <c r="B177" s="41"/>
      <c r="C177" s="206" t="s">
        <v>223</v>
      </c>
      <c r="D177" s="206" t="s">
        <v>137</v>
      </c>
      <c r="E177" s="207" t="s">
        <v>517</v>
      </c>
      <c r="F177" s="208" t="s">
        <v>518</v>
      </c>
      <c r="G177" s="209" t="s">
        <v>187</v>
      </c>
      <c r="H177" s="210">
        <v>161.75</v>
      </c>
      <c r="I177" s="211"/>
      <c r="J177" s="212">
        <f>ROUND(I177*H177,2)</f>
        <v>0</v>
      </c>
      <c r="K177" s="208" t="s">
        <v>141</v>
      </c>
      <c r="L177" s="46"/>
      <c r="M177" s="213" t="s">
        <v>19</v>
      </c>
      <c r="N177" s="214" t="s">
        <v>44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142</v>
      </c>
      <c r="AT177" s="217" t="s">
        <v>137</v>
      </c>
      <c r="AU177" s="217" t="s">
        <v>83</v>
      </c>
      <c r="AY177" s="19" t="s">
        <v>134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81</v>
      </c>
      <c r="BK177" s="218">
        <f>ROUND(I177*H177,2)</f>
        <v>0</v>
      </c>
      <c r="BL177" s="19" t="s">
        <v>142</v>
      </c>
      <c r="BM177" s="217" t="s">
        <v>283</v>
      </c>
    </row>
    <row r="178" s="2" customFormat="1">
      <c r="A178" s="40"/>
      <c r="B178" s="41"/>
      <c r="C178" s="42"/>
      <c r="D178" s="219" t="s">
        <v>143</v>
      </c>
      <c r="E178" s="42"/>
      <c r="F178" s="220" t="s">
        <v>519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143</v>
      </c>
      <c r="AU178" s="19" t="s">
        <v>83</v>
      </c>
    </row>
    <row r="179" s="13" customFormat="1">
      <c r="A179" s="13"/>
      <c r="B179" s="228"/>
      <c r="C179" s="229"/>
      <c r="D179" s="230" t="s">
        <v>159</v>
      </c>
      <c r="E179" s="231" t="s">
        <v>19</v>
      </c>
      <c r="F179" s="232" t="s">
        <v>514</v>
      </c>
      <c r="G179" s="229"/>
      <c r="H179" s="233">
        <v>55.960000000000001</v>
      </c>
      <c r="I179" s="234"/>
      <c r="J179" s="229"/>
      <c r="K179" s="229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159</v>
      </c>
      <c r="AU179" s="239" t="s">
        <v>83</v>
      </c>
      <c r="AV179" s="13" t="s">
        <v>83</v>
      </c>
      <c r="AW179" s="13" t="s">
        <v>35</v>
      </c>
      <c r="AX179" s="13" t="s">
        <v>73</v>
      </c>
      <c r="AY179" s="239" t="s">
        <v>134</v>
      </c>
    </row>
    <row r="180" s="13" customFormat="1">
      <c r="A180" s="13"/>
      <c r="B180" s="228"/>
      <c r="C180" s="229"/>
      <c r="D180" s="230" t="s">
        <v>159</v>
      </c>
      <c r="E180" s="231" t="s">
        <v>19</v>
      </c>
      <c r="F180" s="232" t="s">
        <v>515</v>
      </c>
      <c r="G180" s="229"/>
      <c r="H180" s="233">
        <v>74.640000000000001</v>
      </c>
      <c r="I180" s="234"/>
      <c r="J180" s="229"/>
      <c r="K180" s="229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159</v>
      </c>
      <c r="AU180" s="239" t="s">
        <v>83</v>
      </c>
      <c r="AV180" s="13" t="s">
        <v>83</v>
      </c>
      <c r="AW180" s="13" t="s">
        <v>35</v>
      </c>
      <c r="AX180" s="13" t="s">
        <v>73</v>
      </c>
      <c r="AY180" s="239" t="s">
        <v>134</v>
      </c>
    </row>
    <row r="181" s="13" customFormat="1">
      <c r="A181" s="13"/>
      <c r="B181" s="228"/>
      <c r="C181" s="229"/>
      <c r="D181" s="230" t="s">
        <v>159</v>
      </c>
      <c r="E181" s="231" t="s">
        <v>19</v>
      </c>
      <c r="F181" s="232" t="s">
        <v>516</v>
      </c>
      <c r="G181" s="229"/>
      <c r="H181" s="233">
        <v>31.149999999999999</v>
      </c>
      <c r="I181" s="234"/>
      <c r="J181" s="229"/>
      <c r="K181" s="229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159</v>
      </c>
      <c r="AU181" s="239" t="s">
        <v>83</v>
      </c>
      <c r="AV181" s="13" t="s">
        <v>83</v>
      </c>
      <c r="AW181" s="13" t="s">
        <v>35</v>
      </c>
      <c r="AX181" s="13" t="s">
        <v>73</v>
      </c>
      <c r="AY181" s="239" t="s">
        <v>134</v>
      </c>
    </row>
    <row r="182" s="14" customFormat="1">
      <c r="A182" s="14"/>
      <c r="B182" s="240"/>
      <c r="C182" s="241"/>
      <c r="D182" s="230" t="s">
        <v>159</v>
      </c>
      <c r="E182" s="242" t="s">
        <v>19</v>
      </c>
      <c r="F182" s="243" t="s">
        <v>160</v>
      </c>
      <c r="G182" s="241"/>
      <c r="H182" s="244">
        <v>161.75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159</v>
      </c>
      <c r="AU182" s="250" t="s">
        <v>83</v>
      </c>
      <c r="AV182" s="14" t="s">
        <v>142</v>
      </c>
      <c r="AW182" s="14" t="s">
        <v>35</v>
      </c>
      <c r="AX182" s="14" t="s">
        <v>81</v>
      </c>
      <c r="AY182" s="250" t="s">
        <v>134</v>
      </c>
    </row>
    <row r="183" s="2" customFormat="1" ht="24.15" customHeight="1">
      <c r="A183" s="40"/>
      <c r="B183" s="41"/>
      <c r="C183" s="206" t="s">
        <v>286</v>
      </c>
      <c r="D183" s="206" t="s">
        <v>137</v>
      </c>
      <c r="E183" s="207" t="s">
        <v>520</v>
      </c>
      <c r="F183" s="208" t="s">
        <v>521</v>
      </c>
      <c r="G183" s="209" t="s">
        <v>187</v>
      </c>
      <c r="H183" s="210">
        <v>161.75</v>
      </c>
      <c r="I183" s="211"/>
      <c r="J183" s="212">
        <f>ROUND(I183*H183,2)</f>
        <v>0</v>
      </c>
      <c r="K183" s="208" t="s">
        <v>141</v>
      </c>
      <c r="L183" s="46"/>
      <c r="M183" s="213" t="s">
        <v>19</v>
      </c>
      <c r="N183" s="214" t="s">
        <v>44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142</v>
      </c>
      <c r="AT183" s="217" t="s">
        <v>137</v>
      </c>
      <c r="AU183" s="217" t="s">
        <v>83</v>
      </c>
      <c r="AY183" s="19" t="s">
        <v>134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81</v>
      </c>
      <c r="BK183" s="218">
        <f>ROUND(I183*H183,2)</f>
        <v>0</v>
      </c>
      <c r="BL183" s="19" t="s">
        <v>142</v>
      </c>
      <c r="BM183" s="217" t="s">
        <v>289</v>
      </c>
    </row>
    <row r="184" s="2" customFormat="1">
      <c r="A184" s="40"/>
      <c r="B184" s="41"/>
      <c r="C184" s="42"/>
      <c r="D184" s="219" t="s">
        <v>143</v>
      </c>
      <c r="E184" s="42"/>
      <c r="F184" s="220" t="s">
        <v>522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143</v>
      </c>
      <c r="AU184" s="19" t="s">
        <v>83</v>
      </c>
    </row>
    <row r="185" s="13" customFormat="1">
      <c r="A185" s="13"/>
      <c r="B185" s="228"/>
      <c r="C185" s="229"/>
      <c r="D185" s="230" t="s">
        <v>159</v>
      </c>
      <c r="E185" s="231" t="s">
        <v>19</v>
      </c>
      <c r="F185" s="232" t="s">
        <v>523</v>
      </c>
      <c r="G185" s="229"/>
      <c r="H185" s="233">
        <v>55.960000000000001</v>
      </c>
      <c r="I185" s="234"/>
      <c r="J185" s="229"/>
      <c r="K185" s="229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159</v>
      </c>
      <c r="AU185" s="239" t="s">
        <v>83</v>
      </c>
      <c r="AV185" s="13" t="s">
        <v>83</v>
      </c>
      <c r="AW185" s="13" t="s">
        <v>35</v>
      </c>
      <c r="AX185" s="13" t="s">
        <v>73</v>
      </c>
      <c r="AY185" s="239" t="s">
        <v>134</v>
      </c>
    </row>
    <row r="186" s="13" customFormat="1">
      <c r="A186" s="13"/>
      <c r="B186" s="228"/>
      <c r="C186" s="229"/>
      <c r="D186" s="230" t="s">
        <v>159</v>
      </c>
      <c r="E186" s="231" t="s">
        <v>19</v>
      </c>
      <c r="F186" s="232" t="s">
        <v>524</v>
      </c>
      <c r="G186" s="229"/>
      <c r="H186" s="233">
        <v>74.640000000000001</v>
      </c>
      <c r="I186" s="234"/>
      <c r="J186" s="229"/>
      <c r="K186" s="229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159</v>
      </c>
      <c r="AU186" s="239" t="s">
        <v>83</v>
      </c>
      <c r="AV186" s="13" t="s">
        <v>83</v>
      </c>
      <c r="AW186" s="13" t="s">
        <v>35</v>
      </c>
      <c r="AX186" s="13" t="s">
        <v>73</v>
      </c>
      <c r="AY186" s="239" t="s">
        <v>134</v>
      </c>
    </row>
    <row r="187" s="13" customFormat="1">
      <c r="A187" s="13"/>
      <c r="B187" s="228"/>
      <c r="C187" s="229"/>
      <c r="D187" s="230" t="s">
        <v>159</v>
      </c>
      <c r="E187" s="231" t="s">
        <v>19</v>
      </c>
      <c r="F187" s="232" t="s">
        <v>525</v>
      </c>
      <c r="G187" s="229"/>
      <c r="H187" s="233">
        <v>31.149999999999999</v>
      </c>
      <c r="I187" s="234"/>
      <c r="J187" s="229"/>
      <c r="K187" s="229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159</v>
      </c>
      <c r="AU187" s="239" t="s">
        <v>83</v>
      </c>
      <c r="AV187" s="13" t="s">
        <v>83</v>
      </c>
      <c r="AW187" s="13" t="s">
        <v>35</v>
      </c>
      <c r="AX187" s="13" t="s">
        <v>73</v>
      </c>
      <c r="AY187" s="239" t="s">
        <v>134</v>
      </c>
    </row>
    <row r="188" s="14" customFormat="1">
      <c r="A188" s="14"/>
      <c r="B188" s="240"/>
      <c r="C188" s="241"/>
      <c r="D188" s="230" t="s">
        <v>159</v>
      </c>
      <c r="E188" s="242" t="s">
        <v>19</v>
      </c>
      <c r="F188" s="243" t="s">
        <v>160</v>
      </c>
      <c r="G188" s="241"/>
      <c r="H188" s="244">
        <v>161.75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159</v>
      </c>
      <c r="AU188" s="250" t="s">
        <v>83</v>
      </c>
      <c r="AV188" s="14" t="s">
        <v>142</v>
      </c>
      <c r="AW188" s="14" t="s">
        <v>35</v>
      </c>
      <c r="AX188" s="14" t="s">
        <v>81</v>
      </c>
      <c r="AY188" s="250" t="s">
        <v>134</v>
      </c>
    </row>
    <row r="189" s="2" customFormat="1" ht="24.15" customHeight="1">
      <c r="A189" s="40"/>
      <c r="B189" s="41"/>
      <c r="C189" s="206" t="s">
        <v>226</v>
      </c>
      <c r="D189" s="206" t="s">
        <v>137</v>
      </c>
      <c r="E189" s="207" t="s">
        <v>526</v>
      </c>
      <c r="F189" s="208" t="s">
        <v>527</v>
      </c>
      <c r="G189" s="209" t="s">
        <v>187</v>
      </c>
      <c r="H189" s="210">
        <v>93.280000000000001</v>
      </c>
      <c r="I189" s="211"/>
      <c r="J189" s="212">
        <f>ROUND(I189*H189,2)</f>
        <v>0</v>
      </c>
      <c r="K189" s="208" t="s">
        <v>141</v>
      </c>
      <c r="L189" s="46"/>
      <c r="M189" s="213" t="s">
        <v>19</v>
      </c>
      <c r="N189" s="214" t="s">
        <v>44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142</v>
      </c>
      <c r="AT189" s="217" t="s">
        <v>137</v>
      </c>
      <c r="AU189" s="217" t="s">
        <v>83</v>
      </c>
      <c r="AY189" s="19" t="s">
        <v>134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81</v>
      </c>
      <c r="BK189" s="218">
        <f>ROUND(I189*H189,2)</f>
        <v>0</v>
      </c>
      <c r="BL189" s="19" t="s">
        <v>142</v>
      </c>
      <c r="BM189" s="217" t="s">
        <v>295</v>
      </c>
    </row>
    <row r="190" s="2" customFormat="1">
      <c r="A190" s="40"/>
      <c r="B190" s="41"/>
      <c r="C190" s="42"/>
      <c r="D190" s="219" t="s">
        <v>143</v>
      </c>
      <c r="E190" s="42"/>
      <c r="F190" s="220" t="s">
        <v>528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143</v>
      </c>
      <c r="AU190" s="19" t="s">
        <v>83</v>
      </c>
    </row>
    <row r="191" s="13" customFormat="1">
      <c r="A191" s="13"/>
      <c r="B191" s="228"/>
      <c r="C191" s="229"/>
      <c r="D191" s="230" t="s">
        <v>159</v>
      </c>
      <c r="E191" s="231" t="s">
        <v>19</v>
      </c>
      <c r="F191" s="232" t="s">
        <v>529</v>
      </c>
      <c r="G191" s="229"/>
      <c r="H191" s="233">
        <v>93.280000000000001</v>
      </c>
      <c r="I191" s="234"/>
      <c r="J191" s="229"/>
      <c r="K191" s="229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159</v>
      </c>
      <c r="AU191" s="239" t="s">
        <v>83</v>
      </c>
      <c r="AV191" s="13" t="s">
        <v>83</v>
      </c>
      <c r="AW191" s="13" t="s">
        <v>35</v>
      </c>
      <c r="AX191" s="13" t="s">
        <v>73</v>
      </c>
      <c r="AY191" s="239" t="s">
        <v>134</v>
      </c>
    </row>
    <row r="192" s="14" customFormat="1">
      <c r="A192" s="14"/>
      <c r="B192" s="240"/>
      <c r="C192" s="241"/>
      <c r="D192" s="230" t="s">
        <v>159</v>
      </c>
      <c r="E192" s="242" t="s">
        <v>19</v>
      </c>
      <c r="F192" s="243" t="s">
        <v>160</v>
      </c>
      <c r="G192" s="241"/>
      <c r="H192" s="244">
        <v>93.280000000000001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159</v>
      </c>
      <c r="AU192" s="250" t="s">
        <v>83</v>
      </c>
      <c r="AV192" s="14" t="s">
        <v>142</v>
      </c>
      <c r="AW192" s="14" t="s">
        <v>35</v>
      </c>
      <c r="AX192" s="14" t="s">
        <v>81</v>
      </c>
      <c r="AY192" s="250" t="s">
        <v>134</v>
      </c>
    </row>
    <row r="193" s="2" customFormat="1" ht="16.5" customHeight="1">
      <c r="A193" s="40"/>
      <c r="B193" s="41"/>
      <c r="C193" s="255" t="s">
        <v>300</v>
      </c>
      <c r="D193" s="255" t="s">
        <v>215</v>
      </c>
      <c r="E193" s="256" t="s">
        <v>530</v>
      </c>
      <c r="F193" s="257" t="s">
        <v>531</v>
      </c>
      <c r="G193" s="258" t="s">
        <v>218</v>
      </c>
      <c r="H193" s="259">
        <v>176.29900000000001</v>
      </c>
      <c r="I193" s="260"/>
      <c r="J193" s="261">
        <f>ROUND(I193*H193,2)</f>
        <v>0</v>
      </c>
      <c r="K193" s="257" t="s">
        <v>141</v>
      </c>
      <c r="L193" s="262"/>
      <c r="M193" s="263" t="s">
        <v>19</v>
      </c>
      <c r="N193" s="264" t="s">
        <v>44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167</v>
      </c>
      <c r="AT193" s="217" t="s">
        <v>215</v>
      </c>
      <c r="AU193" s="217" t="s">
        <v>83</v>
      </c>
      <c r="AY193" s="19" t="s">
        <v>134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81</v>
      </c>
      <c r="BK193" s="218">
        <f>ROUND(I193*H193,2)</f>
        <v>0</v>
      </c>
      <c r="BL193" s="19" t="s">
        <v>142</v>
      </c>
      <c r="BM193" s="217" t="s">
        <v>303</v>
      </c>
    </row>
    <row r="194" s="13" customFormat="1">
      <c r="A194" s="13"/>
      <c r="B194" s="228"/>
      <c r="C194" s="229"/>
      <c r="D194" s="230" t="s">
        <v>159</v>
      </c>
      <c r="E194" s="231" t="s">
        <v>19</v>
      </c>
      <c r="F194" s="232" t="s">
        <v>532</v>
      </c>
      <c r="G194" s="229"/>
      <c r="H194" s="233">
        <v>176.29900000000001</v>
      </c>
      <c r="I194" s="234"/>
      <c r="J194" s="229"/>
      <c r="K194" s="229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159</v>
      </c>
      <c r="AU194" s="239" t="s">
        <v>83</v>
      </c>
      <c r="AV194" s="13" t="s">
        <v>83</v>
      </c>
      <c r="AW194" s="13" t="s">
        <v>35</v>
      </c>
      <c r="AX194" s="13" t="s">
        <v>73</v>
      </c>
      <c r="AY194" s="239" t="s">
        <v>134</v>
      </c>
    </row>
    <row r="195" s="14" customFormat="1">
      <c r="A195" s="14"/>
      <c r="B195" s="240"/>
      <c r="C195" s="241"/>
      <c r="D195" s="230" t="s">
        <v>159</v>
      </c>
      <c r="E195" s="242" t="s">
        <v>19</v>
      </c>
      <c r="F195" s="243" t="s">
        <v>160</v>
      </c>
      <c r="G195" s="241"/>
      <c r="H195" s="244">
        <v>176.29900000000001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159</v>
      </c>
      <c r="AU195" s="250" t="s">
        <v>83</v>
      </c>
      <c r="AV195" s="14" t="s">
        <v>142</v>
      </c>
      <c r="AW195" s="14" t="s">
        <v>35</v>
      </c>
      <c r="AX195" s="14" t="s">
        <v>81</v>
      </c>
      <c r="AY195" s="250" t="s">
        <v>134</v>
      </c>
    </row>
    <row r="196" s="12" customFormat="1" ht="22.8" customHeight="1">
      <c r="A196" s="12"/>
      <c r="B196" s="190"/>
      <c r="C196" s="191"/>
      <c r="D196" s="192" t="s">
        <v>72</v>
      </c>
      <c r="E196" s="204" t="s">
        <v>142</v>
      </c>
      <c r="F196" s="204" t="s">
        <v>533</v>
      </c>
      <c r="G196" s="191"/>
      <c r="H196" s="191"/>
      <c r="I196" s="194"/>
      <c r="J196" s="205">
        <f>BK196</f>
        <v>0</v>
      </c>
      <c r="K196" s="191"/>
      <c r="L196" s="196"/>
      <c r="M196" s="197"/>
      <c r="N196" s="198"/>
      <c r="O196" s="198"/>
      <c r="P196" s="199">
        <f>SUM(P197:P225)</f>
        <v>0</v>
      </c>
      <c r="Q196" s="198"/>
      <c r="R196" s="199">
        <f>SUM(R197:R225)</f>
        <v>0</v>
      </c>
      <c r="S196" s="198"/>
      <c r="T196" s="200">
        <f>SUM(T197:T225)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1" t="s">
        <v>81</v>
      </c>
      <c r="AT196" s="202" t="s">
        <v>72</v>
      </c>
      <c r="AU196" s="202" t="s">
        <v>81</v>
      </c>
      <c r="AY196" s="201" t="s">
        <v>134</v>
      </c>
      <c r="BK196" s="203">
        <f>SUM(BK197:BK225)</f>
        <v>0</v>
      </c>
    </row>
    <row r="197" s="2" customFormat="1" ht="24.15" customHeight="1">
      <c r="A197" s="40"/>
      <c r="B197" s="41"/>
      <c r="C197" s="206" t="s">
        <v>231</v>
      </c>
      <c r="D197" s="206" t="s">
        <v>137</v>
      </c>
      <c r="E197" s="207" t="s">
        <v>534</v>
      </c>
      <c r="F197" s="208" t="s">
        <v>535</v>
      </c>
      <c r="G197" s="209" t="s">
        <v>187</v>
      </c>
      <c r="H197" s="210">
        <v>21.02</v>
      </c>
      <c r="I197" s="211"/>
      <c r="J197" s="212">
        <f>ROUND(I197*H197,2)</f>
        <v>0</v>
      </c>
      <c r="K197" s="208" t="s">
        <v>141</v>
      </c>
      <c r="L197" s="46"/>
      <c r="M197" s="213" t="s">
        <v>19</v>
      </c>
      <c r="N197" s="214" t="s">
        <v>44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142</v>
      </c>
      <c r="AT197" s="217" t="s">
        <v>137</v>
      </c>
      <c r="AU197" s="217" t="s">
        <v>83</v>
      </c>
      <c r="AY197" s="19" t="s">
        <v>134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81</v>
      </c>
      <c r="BK197" s="218">
        <f>ROUND(I197*H197,2)</f>
        <v>0</v>
      </c>
      <c r="BL197" s="19" t="s">
        <v>142</v>
      </c>
      <c r="BM197" s="217" t="s">
        <v>307</v>
      </c>
    </row>
    <row r="198" s="2" customFormat="1">
      <c r="A198" s="40"/>
      <c r="B198" s="41"/>
      <c r="C198" s="42"/>
      <c r="D198" s="219" t="s">
        <v>143</v>
      </c>
      <c r="E198" s="42"/>
      <c r="F198" s="220" t="s">
        <v>536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143</v>
      </c>
      <c r="AU198" s="19" t="s">
        <v>83</v>
      </c>
    </row>
    <row r="199" s="13" customFormat="1">
      <c r="A199" s="13"/>
      <c r="B199" s="228"/>
      <c r="C199" s="229"/>
      <c r="D199" s="230" t="s">
        <v>159</v>
      </c>
      <c r="E199" s="231" t="s">
        <v>19</v>
      </c>
      <c r="F199" s="232" t="s">
        <v>537</v>
      </c>
      <c r="G199" s="229"/>
      <c r="H199" s="233">
        <v>21.02</v>
      </c>
      <c r="I199" s="234"/>
      <c r="J199" s="229"/>
      <c r="K199" s="229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159</v>
      </c>
      <c r="AU199" s="239" t="s">
        <v>83</v>
      </c>
      <c r="AV199" s="13" t="s">
        <v>83</v>
      </c>
      <c r="AW199" s="13" t="s">
        <v>35</v>
      </c>
      <c r="AX199" s="13" t="s">
        <v>73</v>
      </c>
      <c r="AY199" s="239" t="s">
        <v>134</v>
      </c>
    </row>
    <row r="200" s="14" customFormat="1">
      <c r="A200" s="14"/>
      <c r="B200" s="240"/>
      <c r="C200" s="241"/>
      <c r="D200" s="230" t="s">
        <v>159</v>
      </c>
      <c r="E200" s="242" t="s">
        <v>19</v>
      </c>
      <c r="F200" s="243" t="s">
        <v>160</v>
      </c>
      <c r="G200" s="241"/>
      <c r="H200" s="244">
        <v>21.02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159</v>
      </c>
      <c r="AU200" s="250" t="s">
        <v>83</v>
      </c>
      <c r="AV200" s="14" t="s">
        <v>142</v>
      </c>
      <c r="AW200" s="14" t="s">
        <v>35</v>
      </c>
      <c r="AX200" s="14" t="s">
        <v>81</v>
      </c>
      <c r="AY200" s="250" t="s">
        <v>134</v>
      </c>
    </row>
    <row r="201" s="2" customFormat="1" ht="21.75" customHeight="1">
      <c r="A201" s="40"/>
      <c r="B201" s="41"/>
      <c r="C201" s="206" t="s">
        <v>309</v>
      </c>
      <c r="D201" s="206" t="s">
        <v>137</v>
      </c>
      <c r="E201" s="207" t="s">
        <v>538</v>
      </c>
      <c r="F201" s="208" t="s">
        <v>539</v>
      </c>
      <c r="G201" s="209" t="s">
        <v>344</v>
      </c>
      <c r="H201" s="210">
        <v>6</v>
      </c>
      <c r="I201" s="211"/>
      <c r="J201" s="212">
        <f>ROUND(I201*H201,2)</f>
        <v>0</v>
      </c>
      <c r="K201" s="208" t="s">
        <v>141</v>
      </c>
      <c r="L201" s="46"/>
      <c r="M201" s="213" t="s">
        <v>19</v>
      </c>
      <c r="N201" s="214" t="s">
        <v>44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142</v>
      </c>
      <c r="AT201" s="217" t="s">
        <v>137</v>
      </c>
      <c r="AU201" s="217" t="s">
        <v>83</v>
      </c>
      <c r="AY201" s="19" t="s">
        <v>134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81</v>
      </c>
      <c r="BK201" s="218">
        <f>ROUND(I201*H201,2)</f>
        <v>0</v>
      </c>
      <c r="BL201" s="19" t="s">
        <v>142</v>
      </c>
      <c r="BM201" s="217" t="s">
        <v>312</v>
      </c>
    </row>
    <row r="202" s="2" customFormat="1">
      <c r="A202" s="40"/>
      <c r="B202" s="41"/>
      <c r="C202" s="42"/>
      <c r="D202" s="219" t="s">
        <v>143</v>
      </c>
      <c r="E202" s="42"/>
      <c r="F202" s="220" t="s">
        <v>540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143</v>
      </c>
      <c r="AU202" s="19" t="s">
        <v>83</v>
      </c>
    </row>
    <row r="203" s="13" customFormat="1">
      <c r="A203" s="13"/>
      <c r="B203" s="228"/>
      <c r="C203" s="229"/>
      <c r="D203" s="230" t="s">
        <v>159</v>
      </c>
      <c r="E203" s="231" t="s">
        <v>19</v>
      </c>
      <c r="F203" s="232" t="s">
        <v>541</v>
      </c>
      <c r="G203" s="229"/>
      <c r="H203" s="233">
        <v>6</v>
      </c>
      <c r="I203" s="234"/>
      <c r="J203" s="229"/>
      <c r="K203" s="229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159</v>
      </c>
      <c r="AU203" s="239" t="s">
        <v>83</v>
      </c>
      <c r="AV203" s="13" t="s">
        <v>83</v>
      </c>
      <c r="AW203" s="13" t="s">
        <v>35</v>
      </c>
      <c r="AX203" s="13" t="s">
        <v>73</v>
      </c>
      <c r="AY203" s="239" t="s">
        <v>134</v>
      </c>
    </row>
    <row r="204" s="14" customFormat="1">
      <c r="A204" s="14"/>
      <c r="B204" s="240"/>
      <c r="C204" s="241"/>
      <c r="D204" s="230" t="s">
        <v>159</v>
      </c>
      <c r="E204" s="242" t="s">
        <v>19</v>
      </c>
      <c r="F204" s="243" t="s">
        <v>160</v>
      </c>
      <c r="G204" s="241"/>
      <c r="H204" s="244">
        <v>6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159</v>
      </c>
      <c r="AU204" s="250" t="s">
        <v>83</v>
      </c>
      <c r="AV204" s="14" t="s">
        <v>142</v>
      </c>
      <c r="AW204" s="14" t="s">
        <v>35</v>
      </c>
      <c r="AX204" s="14" t="s">
        <v>81</v>
      </c>
      <c r="AY204" s="250" t="s">
        <v>134</v>
      </c>
    </row>
    <row r="205" s="2" customFormat="1" ht="24.15" customHeight="1">
      <c r="A205" s="40"/>
      <c r="B205" s="41"/>
      <c r="C205" s="255" t="s">
        <v>233</v>
      </c>
      <c r="D205" s="255" t="s">
        <v>215</v>
      </c>
      <c r="E205" s="256" t="s">
        <v>542</v>
      </c>
      <c r="F205" s="257" t="s">
        <v>543</v>
      </c>
      <c r="G205" s="258" t="s">
        <v>344</v>
      </c>
      <c r="H205" s="259">
        <v>1</v>
      </c>
      <c r="I205" s="260"/>
      <c r="J205" s="261">
        <f>ROUND(I205*H205,2)</f>
        <v>0</v>
      </c>
      <c r="K205" s="257" t="s">
        <v>141</v>
      </c>
      <c r="L205" s="262"/>
      <c r="M205" s="263" t="s">
        <v>19</v>
      </c>
      <c r="N205" s="264" t="s">
        <v>44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167</v>
      </c>
      <c r="AT205" s="217" t="s">
        <v>215</v>
      </c>
      <c r="AU205" s="217" t="s">
        <v>83</v>
      </c>
      <c r="AY205" s="19" t="s">
        <v>134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81</v>
      </c>
      <c r="BK205" s="218">
        <f>ROUND(I205*H205,2)</f>
        <v>0</v>
      </c>
      <c r="BL205" s="19" t="s">
        <v>142</v>
      </c>
      <c r="BM205" s="217" t="s">
        <v>318</v>
      </c>
    </row>
    <row r="206" s="13" customFormat="1">
      <c r="A206" s="13"/>
      <c r="B206" s="228"/>
      <c r="C206" s="229"/>
      <c r="D206" s="230" t="s">
        <v>159</v>
      </c>
      <c r="E206" s="231" t="s">
        <v>19</v>
      </c>
      <c r="F206" s="232" t="s">
        <v>81</v>
      </c>
      <c r="G206" s="229"/>
      <c r="H206" s="233">
        <v>1</v>
      </c>
      <c r="I206" s="234"/>
      <c r="J206" s="229"/>
      <c r="K206" s="229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159</v>
      </c>
      <c r="AU206" s="239" t="s">
        <v>83</v>
      </c>
      <c r="AV206" s="13" t="s">
        <v>83</v>
      </c>
      <c r="AW206" s="13" t="s">
        <v>35</v>
      </c>
      <c r="AX206" s="13" t="s">
        <v>73</v>
      </c>
      <c r="AY206" s="239" t="s">
        <v>134</v>
      </c>
    </row>
    <row r="207" s="14" customFormat="1">
      <c r="A207" s="14"/>
      <c r="B207" s="240"/>
      <c r="C207" s="241"/>
      <c r="D207" s="230" t="s">
        <v>159</v>
      </c>
      <c r="E207" s="242" t="s">
        <v>19</v>
      </c>
      <c r="F207" s="243" t="s">
        <v>160</v>
      </c>
      <c r="G207" s="241"/>
      <c r="H207" s="244">
        <v>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159</v>
      </c>
      <c r="AU207" s="250" t="s">
        <v>83</v>
      </c>
      <c r="AV207" s="14" t="s">
        <v>142</v>
      </c>
      <c r="AW207" s="14" t="s">
        <v>35</v>
      </c>
      <c r="AX207" s="14" t="s">
        <v>81</v>
      </c>
      <c r="AY207" s="250" t="s">
        <v>134</v>
      </c>
    </row>
    <row r="208" s="2" customFormat="1" ht="24.15" customHeight="1">
      <c r="A208" s="40"/>
      <c r="B208" s="41"/>
      <c r="C208" s="255" t="s">
        <v>320</v>
      </c>
      <c r="D208" s="255" t="s">
        <v>215</v>
      </c>
      <c r="E208" s="256" t="s">
        <v>544</v>
      </c>
      <c r="F208" s="257" t="s">
        <v>545</v>
      </c>
      <c r="G208" s="258" t="s">
        <v>344</v>
      </c>
      <c r="H208" s="259">
        <v>1</v>
      </c>
      <c r="I208" s="260"/>
      <c r="J208" s="261">
        <f>ROUND(I208*H208,2)</f>
        <v>0</v>
      </c>
      <c r="K208" s="257" t="s">
        <v>141</v>
      </c>
      <c r="L208" s="262"/>
      <c r="M208" s="263" t="s">
        <v>19</v>
      </c>
      <c r="N208" s="264" t="s">
        <v>44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167</v>
      </c>
      <c r="AT208" s="217" t="s">
        <v>215</v>
      </c>
      <c r="AU208" s="217" t="s">
        <v>83</v>
      </c>
      <c r="AY208" s="19" t="s">
        <v>134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81</v>
      </c>
      <c r="BK208" s="218">
        <f>ROUND(I208*H208,2)</f>
        <v>0</v>
      </c>
      <c r="BL208" s="19" t="s">
        <v>142</v>
      </c>
      <c r="BM208" s="217" t="s">
        <v>323</v>
      </c>
    </row>
    <row r="209" s="13" customFormat="1">
      <c r="A209" s="13"/>
      <c r="B209" s="228"/>
      <c r="C209" s="229"/>
      <c r="D209" s="230" t="s">
        <v>159</v>
      </c>
      <c r="E209" s="231" t="s">
        <v>19</v>
      </c>
      <c r="F209" s="232" t="s">
        <v>81</v>
      </c>
      <c r="G209" s="229"/>
      <c r="H209" s="233">
        <v>1</v>
      </c>
      <c r="I209" s="234"/>
      <c r="J209" s="229"/>
      <c r="K209" s="229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159</v>
      </c>
      <c r="AU209" s="239" t="s">
        <v>83</v>
      </c>
      <c r="AV209" s="13" t="s">
        <v>83</v>
      </c>
      <c r="AW209" s="13" t="s">
        <v>35</v>
      </c>
      <c r="AX209" s="13" t="s">
        <v>73</v>
      </c>
      <c r="AY209" s="239" t="s">
        <v>134</v>
      </c>
    </row>
    <row r="210" s="14" customFormat="1">
      <c r="A210" s="14"/>
      <c r="B210" s="240"/>
      <c r="C210" s="241"/>
      <c r="D210" s="230" t="s">
        <v>159</v>
      </c>
      <c r="E210" s="242" t="s">
        <v>19</v>
      </c>
      <c r="F210" s="243" t="s">
        <v>160</v>
      </c>
      <c r="G210" s="241"/>
      <c r="H210" s="244">
        <v>1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159</v>
      </c>
      <c r="AU210" s="250" t="s">
        <v>83</v>
      </c>
      <c r="AV210" s="14" t="s">
        <v>142</v>
      </c>
      <c r="AW210" s="14" t="s">
        <v>35</v>
      </c>
      <c r="AX210" s="14" t="s">
        <v>81</v>
      </c>
      <c r="AY210" s="250" t="s">
        <v>134</v>
      </c>
    </row>
    <row r="211" s="2" customFormat="1" ht="24.15" customHeight="1">
      <c r="A211" s="40"/>
      <c r="B211" s="41"/>
      <c r="C211" s="255" t="s">
        <v>238</v>
      </c>
      <c r="D211" s="255" t="s">
        <v>215</v>
      </c>
      <c r="E211" s="256" t="s">
        <v>546</v>
      </c>
      <c r="F211" s="257" t="s">
        <v>547</v>
      </c>
      <c r="G211" s="258" t="s">
        <v>344</v>
      </c>
      <c r="H211" s="259">
        <v>4</v>
      </c>
      <c r="I211" s="260"/>
      <c r="J211" s="261">
        <f>ROUND(I211*H211,2)</f>
        <v>0</v>
      </c>
      <c r="K211" s="257" t="s">
        <v>141</v>
      </c>
      <c r="L211" s="262"/>
      <c r="M211" s="263" t="s">
        <v>19</v>
      </c>
      <c r="N211" s="264" t="s">
        <v>44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167</v>
      </c>
      <c r="AT211" s="217" t="s">
        <v>215</v>
      </c>
      <c r="AU211" s="217" t="s">
        <v>83</v>
      </c>
      <c r="AY211" s="19" t="s">
        <v>134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81</v>
      </c>
      <c r="BK211" s="218">
        <f>ROUND(I211*H211,2)</f>
        <v>0</v>
      </c>
      <c r="BL211" s="19" t="s">
        <v>142</v>
      </c>
      <c r="BM211" s="217" t="s">
        <v>328</v>
      </c>
    </row>
    <row r="212" s="13" customFormat="1">
      <c r="A212" s="13"/>
      <c r="B212" s="228"/>
      <c r="C212" s="229"/>
      <c r="D212" s="230" t="s">
        <v>159</v>
      </c>
      <c r="E212" s="231" t="s">
        <v>19</v>
      </c>
      <c r="F212" s="232" t="s">
        <v>142</v>
      </c>
      <c r="G212" s="229"/>
      <c r="H212" s="233">
        <v>4</v>
      </c>
      <c r="I212" s="234"/>
      <c r="J212" s="229"/>
      <c r="K212" s="229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159</v>
      </c>
      <c r="AU212" s="239" t="s">
        <v>83</v>
      </c>
      <c r="AV212" s="13" t="s">
        <v>83</v>
      </c>
      <c r="AW212" s="13" t="s">
        <v>35</v>
      </c>
      <c r="AX212" s="13" t="s">
        <v>73</v>
      </c>
      <c r="AY212" s="239" t="s">
        <v>134</v>
      </c>
    </row>
    <row r="213" s="14" customFormat="1">
      <c r="A213" s="14"/>
      <c r="B213" s="240"/>
      <c r="C213" s="241"/>
      <c r="D213" s="230" t="s">
        <v>159</v>
      </c>
      <c r="E213" s="242" t="s">
        <v>19</v>
      </c>
      <c r="F213" s="243" t="s">
        <v>160</v>
      </c>
      <c r="G213" s="241"/>
      <c r="H213" s="244">
        <v>4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159</v>
      </c>
      <c r="AU213" s="250" t="s">
        <v>83</v>
      </c>
      <c r="AV213" s="14" t="s">
        <v>142</v>
      </c>
      <c r="AW213" s="14" t="s">
        <v>35</v>
      </c>
      <c r="AX213" s="14" t="s">
        <v>81</v>
      </c>
      <c r="AY213" s="250" t="s">
        <v>134</v>
      </c>
    </row>
    <row r="214" s="2" customFormat="1" ht="21.75" customHeight="1">
      <c r="A214" s="40"/>
      <c r="B214" s="41"/>
      <c r="C214" s="206" t="s">
        <v>330</v>
      </c>
      <c r="D214" s="206" t="s">
        <v>137</v>
      </c>
      <c r="E214" s="207" t="s">
        <v>548</v>
      </c>
      <c r="F214" s="208" t="s">
        <v>549</v>
      </c>
      <c r="G214" s="209" t="s">
        <v>344</v>
      </c>
      <c r="H214" s="210">
        <v>3</v>
      </c>
      <c r="I214" s="211"/>
      <c r="J214" s="212">
        <f>ROUND(I214*H214,2)</f>
        <v>0</v>
      </c>
      <c r="K214" s="208" t="s">
        <v>141</v>
      </c>
      <c r="L214" s="46"/>
      <c r="M214" s="213" t="s">
        <v>19</v>
      </c>
      <c r="N214" s="214" t="s">
        <v>44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142</v>
      </c>
      <c r="AT214" s="217" t="s">
        <v>137</v>
      </c>
      <c r="AU214" s="217" t="s">
        <v>83</v>
      </c>
      <c r="AY214" s="19" t="s">
        <v>134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81</v>
      </c>
      <c r="BK214" s="218">
        <f>ROUND(I214*H214,2)</f>
        <v>0</v>
      </c>
      <c r="BL214" s="19" t="s">
        <v>142</v>
      </c>
      <c r="BM214" s="217" t="s">
        <v>333</v>
      </c>
    </row>
    <row r="215" s="2" customFormat="1">
      <c r="A215" s="40"/>
      <c r="B215" s="41"/>
      <c r="C215" s="42"/>
      <c r="D215" s="219" t="s">
        <v>143</v>
      </c>
      <c r="E215" s="42"/>
      <c r="F215" s="220" t="s">
        <v>550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143</v>
      </c>
      <c r="AU215" s="19" t="s">
        <v>83</v>
      </c>
    </row>
    <row r="216" s="13" customFormat="1">
      <c r="A216" s="13"/>
      <c r="B216" s="228"/>
      <c r="C216" s="229"/>
      <c r="D216" s="230" t="s">
        <v>159</v>
      </c>
      <c r="E216" s="231" t="s">
        <v>19</v>
      </c>
      <c r="F216" s="232" t="s">
        <v>551</v>
      </c>
      <c r="G216" s="229"/>
      <c r="H216" s="233">
        <v>3</v>
      </c>
      <c r="I216" s="234"/>
      <c r="J216" s="229"/>
      <c r="K216" s="229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159</v>
      </c>
      <c r="AU216" s="239" t="s">
        <v>83</v>
      </c>
      <c r="AV216" s="13" t="s">
        <v>83</v>
      </c>
      <c r="AW216" s="13" t="s">
        <v>35</v>
      </c>
      <c r="AX216" s="13" t="s">
        <v>73</v>
      </c>
      <c r="AY216" s="239" t="s">
        <v>134</v>
      </c>
    </row>
    <row r="217" s="14" customFormat="1">
      <c r="A217" s="14"/>
      <c r="B217" s="240"/>
      <c r="C217" s="241"/>
      <c r="D217" s="230" t="s">
        <v>159</v>
      </c>
      <c r="E217" s="242" t="s">
        <v>19</v>
      </c>
      <c r="F217" s="243" t="s">
        <v>160</v>
      </c>
      <c r="G217" s="241"/>
      <c r="H217" s="244">
        <v>3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159</v>
      </c>
      <c r="AU217" s="250" t="s">
        <v>83</v>
      </c>
      <c r="AV217" s="14" t="s">
        <v>142</v>
      </c>
      <c r="AW217" s="14" t="s">
        <v>35</v>
      </c>
      <c r="AX217" s="14" t="s">
        <v>81</v>
      </c>
      <c r="AY217" s="250" t="s">
        <v>134</v>
      </c>
    </row>
    <row r="218" s="2" customFormat="1" ht="24.15" customHeight="1">
      <c r="A218" s="40"/>
      <c r="B218" s="41"/>
      <c r="C218" s="255" t="s">
        <v>249</v>
      </c>
      <c r="D218" s="255" t="s">
        <v>215</v>
      </c>
      <c r="E218" s="256" t="s">
        <v>552</v>
      </c>
      <c r="F218" s="257" t="s">
        <v>553</v>
      </c>
      <c r="G218" s="258" t="s">
        <v>344</v>
      </c>
      <c r="H218" s="259">
        <v>3</v>
      </c>
      <c r="I218" s="260"/>
      <c r="J218" s="261">
        <f>ROUND(I218*H218,2)</f>
        <v>0</v>
      </c>
      <c r="K218" s="257" t="s">
        <v>141</v>
      </c>
      <c r="L218" s="262"/>
      <c r="M218" s="263" t="s">
        <v>19</v>
      </c>
      <c r="N218" s="264" t="s">
        <v>44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167</v>
      </c>
      <c r="AT218" s="217" t="s">
        <v>215</v>
      </c>
      <c r="AU218" s="217" t="s">
        <v>83</v>
      </c>
      <c r="AY218" s="19" t="s">
        <v>134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81</v>
      </c>
      <c r="BK218" s="218">
        <f>ROUND(I218*H218,2)</f>
        <v>0</v>
      </c>
      <c r="BL218" s="19" t="s">
        <v>142</v>
      </c>
      <c r="BM218" s="217" t="s">
        <v>338</v>
      </c>
    </row>
    <row r="219" s="13" customFormat="1">
      <c r="A219" s="13"/>
      <c r="B219" s="228"/>
      <c r="C219" s="229"/>
      <c r="D219" s="230" t="s">
        <v>159</v>
      </c>
      <c r="E219" s="231" t="s">
        <v>19</v>
      </c>
      <c r="F219" s="232" t="s">
        <v>148</v>
      </c>
      <c r="G219" s="229"/>
      <c r="H219" s="233">
        <v>3</v>
      </c>
      <c r="I219" s="234"/>
      <c r="J219" s="229"/>
      <c r="K219" s="229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159</v>
      </c>
      <c r="AU219" s="239" t="s">
        <v>83</v>
      </c>
      <c r="AV219" s="13" t="s">
        <v>83</v>
      </c>
      <c r="AW219" s="13" t="s">
        <v>35</v>
      </c>
      <c r="AX219" s="13" t="s">
        <v>73</v>
      </c>
      <c r="AY219" s="239" t="s">
        <v>134</v>
      </c>
    </row>
    <row r="220" s="14" customFormat="1">
      <c r="A220" s="14"/>
      <c r="B220" s="240"/>
      <c r="C220" s="241"/>
      <c r="D220" s="230" t="s">
        <v>159</v>
      </c>
      <c r="E220" s="242" t="s">
        <v>19</v>
      </c>
      <c r="F220" s="243" t="s">
        <v>160</v>
      </c>
      <c r="G220" s="241"/>
      <c r="H220" s="244">
        <v>3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159</v>
      </c>
      <c r="AU220" s="250" t="s">
        <v>83</v>
      </c>
      <c r="AV220" s="14" t="s">
        <v>142</v>
      </c>
      <c r="AW220" s="14" t="s">
        <v>35</v>
      </c>
      <c r="AX220" s="14" t="s">
        <v>81</v>
      </c>
      <c r="AY220" s="250" t="s">
        <v>134</v>
      </c>
    </row>
    <row r="221" s="2" customFormat="1" ht="24.15" customHeight="1">
      <c r="A221" s="40"/>
      <c r="B221" s="41"/>
      <c r="C221" s="206" t="s">
        <v>341</v>
      </c>
      <c r="D221" s="206" t="s">
        <v>137</v>
      </c>
      <c r="E221" s="207" t="s">
        <v>554</v>
      </c>
      <c r="F221" s="208" t="s">
        <v>555</v>
      </c>
      <c r="G221" s="209" t="s">
        <v>187</v>
      </c>
      <c r="H221" s="210">
        <v>39.109999999999999</v>
      </c>
      <c r="I221" s="211"/>
      <c r="J221" s="212">
        <f>ROUND(I221*H221,2)</f>
        <v>0</v>
      </c>
      <c r="K221" s="208" t="s">
        <v>141</v>
      </c>
      <c r="L221" s="46"/>
      <c r="M221" s="213" t="s">
        <v>19</v>
      </c>
      <c r="N221" s="214" t="s">
        <v>44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142</v>
      </c>
      <c r="AT221" s="217" t="s">
        <v>137</v>
      </c>
      <c r="AU221" s="217" t="s">
        <v>83</v>
      </c>
      <c r="AY221" s="19" t="s">
        <v>134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81</v>
      </c>
      <c r="BK221" s="218">
        <f>ROUND(I221*H221,2)</f>
        <v>0</v>
      </c>
      <c r="BL221" s="19" t="s">
        <v>142</v>
      </c>
      <c r="BM221" s="217" t="s">
        <v>345</v>
      </c>
    </row>
    <row r="222" s="2" customFormat="1">
      <c r="A222" s="40"/>
      <c r="B222" s="41"/>
      <c r="C222" s="42"/>
      <c r="D222" s="219" t="s">
        <v>143</v>
      </c>
      <c r="E222" s="42"/>
      <c r="F222" s="220" t="s">
        <v>556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143</v>
      </c>
      <c r="AU222" s="19" t="s">
        <v>83</v>
      </c>
    </row>
    <row r="223" s="13" customFormat="1">
      <c r="A223" s="13"/>
      <c r="B223" s="228"/>
      <c r="C223" s="229"/>
      <c r="D223" s="230" t="s">
        <v>159</v>
      </c>
      <c r="E223" s="231" t="s">
        <v>19</v>
      </c>
      <c r="F223" s="232" t="s">
        <v>557</v>
      </c>
      <c r="G223" s="229"/>
      <c r="H223" s="233">
        <v>37.670000000000002</v>
      </c>
      <c r="I223" s="234"/>
      <c r="J223" s="229"/>
      <c r="K223" s="229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159</v>
      </c>
      <c r="AU223" s="239" t="s">
        <v>83</v>
      </c>
      <c r="AV223" s="13" t="s">
        <v>83</v>
      </c>
      <c r="AW223" s="13" t="s">
        <v>35</v>
      </c>
      <c r="AX223" s="13" t="s">
        <v>73</v>
      </c>
      <c r="AY223" s="239" t="s">
        <v>134</v>
      </c>
    </row>
    <row r="224" s="13" customFormat="1">
      <c r="A224" s="13"/>
      <c r="B224" s="228"/>
      <c r="C224" s="229"/>
      <c r="D224" s="230" t="s">
        <v>159</v>
      </c>
      <c r="E224" s="231" t="s">
        <v>19</v>
      </c>
      <c r="F224" s="232" t="s">
        <v>558</v>
      </c>
      <c r="G224" s="229"/>
      <c r="H224" s="233">
        <v>1.44</v>
      </c>
      <c r="I224" s="234"/>
      <c r="J224" s="229"/>
      <c r="K224" s="229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159</v>
      </c>
      <c r="AU224" s="239" t="s">
        <v>83</v>
      </c>
      <c r="AV224" s="13" t="s">
        <v>83</v>
      </c>
      <c r="AW224" s="13" t="s">
        <v>35</v>
      </c>
      <c r="AX224" s="13" t="s">
        <v>73</v>
      </c>
      <c r="AY224" s="239" t="s">
        <v>134</v>
      </c>
    </row>
    <row r="225" s="14" customFormat="1">
      <c r="A225" s="14"/>
      <c r="B225" s="240"/>
      <c r="C225" s="241"/>
      <c r="D225" s="230" t="s">
        <v>159</v>
      </c>
      <c r="E225" s="242" t="s">
        <v>19</v>
      </c>
      <c r="F225" s="243" t="s">
        <v>160</v>
      </c>
      <c r="G225" s="241"/>
      <c r="H225" s="244">
        <v>39.109999999999999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159</v>
      </c>
      <c r="AU225" s="250" t="s">
        <v>83</v>
      </c>
      <c r="AV225" s="14" t="s">
        <v>142</v>
      </c>
      <c r="AW225" s="14" t="s">
        <v>35</v>
      </c>
      <c r="AX225" s="14" t="s">
        <v>81</v>
      </c>
      <c r="AY225" s="250" t="s">
        <v>134</v>
      </c>
    </row>
    <row r="226" s="12" customFormat="1" ht="22.8" customHeight="1">
      <c r="A226" s="12"/>
      <c r="B226" s="190"/>
      <c r="C226" s="191"/>
      <c r="D226" s="192" t="s">
        <v>72</v>
      </c>
      <c r="E226" s="204" t="s">
        <v>196</v>
      </c>
      <c r="F226" s="204" t="s">
        <v>251</v>
      </c>
      <c r="G226" s="191"/>
      <c r="H226" s="191"/>
      <c r="I226" s="194"/>
      <c r="J226" s="205">
        <f>BK226</f>
        <v>0</v>
      </c>
      <c r="K226" s="191"/>
      <c r="L226" s="196"/>
      <c r="M226" s="197"/>
      <c r="N226" s="198"/>
      <c r="O226" s="198"/>
      <c r="P226" s="199">
        <f>SUM(P227:P253)</f>
        <v>0</v>
      </c>
      <c r="Q226" s="198"/>
      <c r="R226" s="199">
        <f>SUM(R227:R253)</f>
        <v>0</v>
      </c>
      <c r="S226" s="198"/>
      <c r="T226" s="200">
        <f>SUM(T227:T253)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1" t="s">
        <v>81</v>
      </c>
      <c r="AT226" s="202" t="s">
        <v>72</v>
      </c>
      <c r="AU226" s="202" t="s">
        <v>81</v>
      </c>
      <c r="AY226" s="201" t="s">
        <v>134</v>
      </c>
      <c r="BK226" s="203">
        <f>SUM(BK227:BK253)</f>
        <v>0</v>
      </c>
    </row>
    <row r="227" s="2" customFormat="1" ht="33" customHeight="1">
      <c r="A227" s="40"/>
      <c r="B227" s="41"/>
      <c r="C227" s="206" t="s">
        <v>255</v>
      </c>
      <c r="D227" s="206" t="s">
        <v>137</v>
      </c>
      <c r="E227" s="207" t="s">
        <v>559</v>
      </c>
      <c r="F227" s="208" t="s">
        <v>560</v>
      </c>
      <c r="G227" s="209" t="s">
        <v>180</v>
      </c>
      <c r="H227" s="210">
        <v>2</v>
      </c>
      <c r="I227" s="211"/>
      <c r="J227" s="212">
        <f>ROUND(I227*H227,2)</f>
        <v>0</v>
      </c>
      <c r="K227" s="208" t="s">
        <v>141</v>
      </c>
      <c r="L227" s="46"/>
      <c r="M227" s="213" t="s">
        <v>19</v>
      </c>
      <c r="N227" s="214" t="s">
        <v>44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142</v>
      </c>
      <c r="AT227" s="217" t="s">
        <v>137</v>
      </c>
      <c r="AU227" s="217" t="s">
        <v>83</v>
      </c>
      <c r="AY227" s="19" t="s">
        <v>134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81</v>
      </c>
      <c r="BK227" s="218">
        <f>ROUND(I227*H227,2)</f>
        <v>0</v>
      </c>
      <c r="BL227" s="19" t="s">
        <v>142</v>
      </c>
      <c r="BM227" s="217" t="s">
        <v>350</v>
      </c>
    </row>
    <row r="228" s="2" customFormat="1">
      <c r="A228" s="40"/>
      <c r="B228" s="41"/>
      <c r="C228" s="42"/>
      <c r="D228" s="219" t="s">
        <v>143</v>
      </c>
      <c r="E228" s="42"/>
      <c r="F228" s="220" t="s">
        <v>561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143</v>
      </c>
      <c r="AU228" s="19" t="s">
        <v>83</v>
      </c>
    </row>
    <row r="229" s="13" customFormat="1">
      <c r="A229" s="13"/>
      <c r="B229" s="228"/>
      <c r="C229" s="229"/>
      <c r="D229" s="230" t="s">
        <v>159</v>
      </c>
      <c r="E229" s="231" t="s">
        <v>19</v>
      </c>
      <c r="F229" s="232" t="s">
        <v>445</v>
      </c>
      <c r="G229" s="229"/>
      <c r="H229" s="233">
        <v>2</v>
      </c>
      <c r="I229" s="234"/>
      <c r="J229" s="229"/>
      <c r="K229" s="229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159</v>
      </c>
      <c r="AU229" s="239" t="s">
        <v>83</v>
      </c>
      <c r="AV229" s="13" t="s">
        <v>83</v>
      </c>
      <c r="AW229" s="13" t="s">
        <v>35</v>
      </c>
      <c r="AX229" s="13" t="s">
        <v>73</v>
      </c>
      <c r="AY229" s="239" t="s">
        <v>134</v>
      </c>
    </row>
    <row r="230" s="14" customFormat="1">
      <c r="A230" s="14"/>
      <c r="B230" s="240"/>
      <c r="C230" s="241"/>
      <c r="D230" s="230" t="s">
        <v>159</v>
      </c>
      <c r="E230" s="242" t="s">
        <v>19</v>
      </c>
      <c r="F230" s="243" t="s">
        <v>160</v>
      </c>
      <c r="G230" s="241"/>
      <c r="H230" s="244">
        <v>2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159</v>
      </c>
      <c r="AU230" s="250" t="s">
        <v>83</v>
      </c>
      <c r="AV230" s="14" t="s">
        <v>142</v>
      </c>
      <c r="AW230" s="14" t="s">
        <v>35</v>
      </c>
      <c r="AX230" s="14" t="s">
        <v>81</v>
      </c>
      <c r="AY230" s="250" t="s">
        <v>134</v>
      </c>
    </row>
    <row r="231" s="2" customFormat="1" ht="24.15" customHeight="1">
      <c r="A231" s="40"/>
      <c r="B231" s="41"/>
      <c r="C231" s="206" t="s">
        <v>351</v>
      </c>
      <c r="D231" s="206" t="s">
        <v>137</v>
      </c>
      <c r="E231" s="207" t="s">
        <v>562</v>
      </c>
      <c r="F231" s="208" t="s">
        <v>563</v>
      </c>
      <c r="G231" s="209" t="s">
        <v>180</v>
      </c>
      <c r="H231" s="210">
        <v>2</v>
      </c>
      <c r="I231" s="211"/>
      <c r="J231" s="212">
        <f>ROUND(I231*H231,2)</f>
        <v>0</v>
      </c>
      <c r="K231" s="208" t="s">
        <v>141</v>
      </c>
      <c r="L231" s="46"/>
      <c r="M231" s="213" t="s">
        <v>19</v>
      </c>
      <c r="N231" s="214" t="s">
        <v>44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142</v>
      </c>
      <c r="AT231" s="217" t="s">
        <v>137</v>
      </c>
      <c r="AU231" s="217" t="s">
        <v>83</v>
      </c>
      <c r="AY231" s="19" t="s">
        <v>134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81</v>
      </c>
      <c r="BK231" s="218">
        <f>ROUND(I231*H231,2)</f>
        <v>0</v>
      </c>
      <c r="BL231" s="19" t="s">
        <v>142</v>
      </c>
      <c r="BM231" s="217" t="s">
        <v>354</v>
      </c>
    </row>
    <row r="232" s="2" customFormat="1">
      <c r="A232" s="40"/>
      <c r="B232" s="41"/>
      <c r="C232" s="42"/>
      <c r="D232" s="219" t="s">
        <v>143</v>
      </c>
      <c r="E232" s="42"/>
      <c r="F232" s="220" t="s">
        <v>564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143</v>
      </c>
      <c r="AU232" s="19" t="s">
        <v>83</v>
      </c>
    </row>
    <row r="233" s="13" customFormat="1">
      <c r="A233" s="13"/>
      <c r="B233" s="228"/>
      <c r="C233" s="229"/>
      <c r="D233" s="230" t="s">
        <v>159</v>
      </c>
      <c r="E233" s="231" t="s">
        <v>19</v>
      </c>
      <c r="F233" s="232" t="s">
        <v>445</v>
      </c>
      <c r="G233" s="229"/>
      <c r="H233" s="233">
        <v>2</v>
      </c>
      <c r="I233" s="234"/>
      <c r="J233" s="229"/>
      <c r="K233" s="229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159</v>
      </c>
      <c r="AU233" s="239" t="s">
        <v>83</v>
      </c>
      <c r="AV233" s="13" t="s">
        <v>83</v>
      </c>
      <c r="AW233" s="13" t="s">
        <v>35</v>
      </c>
      <c r="AX233" s="13" t="s">
        <v>73</v>
      </c>
      <c r="AY233" s="239" t="s">
        <v>134</v>
      </c>
    </row>
    <row r="234" s="14" customFormat="1">
      <c r="A234" s="14"/>
      <c r="B234" s="240"/>
      <c r="C234" s="241"/>
      <c r="D234" s="230" t="s">
        <v>159</v>
      </c>
      <c r="E234" s="242" t="s">
        <v>19</v>
      </c>
      <c r="F234" s="243" t="s">
        <v>160</v>
      </c>
      <c r="G234" s="241"/>
      <c r="H234" s="244">
        <v>2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159</v>
      </c>
      <c r="AU234" s="250" t="s">
        <v>83</v>
      </c>
      <c r="AV234" s="14" t="s">
        <v>142</v>
      </c>
      <c r="AW234" s="14" t="s">
        <v>35</v>
      </c>
      <c r="AX234" s="14" t="s">
        <v>81</v>
      </c>
      <c r="AY234" s="250" t="s">
        <v>134</v>
      </c>
    </row>
    <row r="235" s="2" customFormat="1" ht="24.15" customHeight="1">
      <c r="A235" s="40"/>
      <c r="B235" s="41"/>
      <c r="C235" s="206" t="s">
        <v>263</v>
      </c>
      <c r="D235" s="206" t="s">
        <v>137</v>
      </c>
      <c r="E235" s="207" t="s">
        <v>271</v>
      </c>
      <c r="F235" s="208" t="s">
        <v>565</v>
      </c>
      <c r="G235" s="209" t="s">
        <v>180</v>
      </c>
      <c r="H235" s="210">
        <v>2</v>
      </c>
      <c r="I235" s="211"/>
      <c r="J235" s="212">
        <f>ROUND(I235*H235,2)</f>
        <v>0</v>
      </c>
      <c r="K235" s="208" t="s">
        <v>141</v>
      </c>
      <c r="L235" s="46"/>
      <c r="M235" s="213" t="s">
        <v>19</v>
      </c>
      <c r="N235" s="214" t="s">
        <v>44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142</v>
      </c>
      <c r="AT235" s="217" t="s">
        <v>137</v>
      </c>
      <c r="AU235" s="217" t="s">
        <v>83</v>
      </c>
      <c r="AY235" s="19" t="s">
        <v>134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81</v>
      </c>
      <c r="BK235" s="218">
        <f>ROUND(I235*H235,2)</f>
        <v>0</v>
      </c>
      <c r="BL235" s="19" t="s">
        <v>142</v>
      </c>
      <c r="BM235" s="217" t="s">
        <v>359</v>
      </c>
    </row>
    <row r="236" s="2" customFormat="1">
      <c r="A236" s="40"/>
      <c r="B236" s="41"/>
      <c r="C236" s="42"/>
      <c r="D236" s="219" t="s">
        <v>143</v>
      </c>
      <c r="E236" s="42"/>
      <c r="F236" s="220" t="s">
        <v>274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143</v>
      </c>
      <c r="AU236" s="19" t="s">
        <v>83</v>
      </c>
    </row>
    <row r="237" s="13" customFormat="1">
      <c r="A237" s="13"/>
      <c r="B237" s="228"/>
      <c r="C237" s="229"/>
      <c r="D237" s="230" t="s">
        <v>159</v>
      </c>
      <c r="E237" s="231" t="s">
        <v>19</v>
      </c>
      <c r="F237" s="232" t="s">
        <v>445</v>
      </c>
      <c r="G237" s="229"/>
      <c r="H237" s="233">
        <v>2</v>
      </c>
      <c r="I237" s="234"/>
      <c r="J237" s="229"/>
      <c r="K237" s="229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159</v>
      </c>
      <c r="AU237" s="239" t="s">
        <v>83</v>
      </c>
      <c r="AV237" s="13" t="s">
        <v>83</v>
      </c>
      <c r="AW237" s="13" t="s">
        <v>35</v>
      </c>
      <c r="AX237" s="13" t="s">
        <v>73</v>
      </c>
      <c r="AY237" s="239" t="s">
        <v>134</v>
      </c>
    </row>
    <row r="238" s="14" customFormat="1">
      <c r="A238" s="14"/>
      <c r="B238" s="240"/>
      <c r="C238" s="241"/>
      <c r="D238" s="230" t="s">
        <v>159</v>
      </c>
      <c r="E238" s="242" t="s">
        <v>19</v>
      </c>
      <c r="F238" s="243" t="s">
        <v>160</v>
      </c>
      <c r="G238" s="241"/>
      <c r="H238" s="244">
        <v>2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159</v>
      </c>
      <c r="AU238" s="250" t="s">
        <v>83</v>
      </c>
      <c r="AV238" s="14" t="s">
        <v>142</v>
      </c>
      <c r="AW238" s="14" t="s">
        <v>35</v>
      </c>
      <c r="AX238" s="14" t="s">
        <v>81</v>
      </c>
      <c r="AY238" s="250" t="s">
        <v>134</v>
      </c>
    </row>
    <row r="239" s="2" customFormat="1" ht="24.15" customHeight="1">
      <c r="A239" s="40"/>
      <c r="B239" s="41"/>
      <c r="C239" s="206" t="s">
        <v>360</v>
      </c>
      <c r="D239" s="206" t="s">
        <v>137</v>
      </c>
      <c r="E239" s="207" t="s">
        <v>566</v>
      </c>
      <c r="F239" s="208" t="s">
        <v>567</v>
      </c>
      <c r="G239" s="209" t="s">
        <v>180</v>
      </c>
      <c r="H239" s="210">
        <v>2</v>
      </c>
      <c r="I239" s="211"/>
      <c r="J239" s="212">
        <f>ROUND(I239*H239,2)</f>
        <v>0</v>
      </c>
      <c r="K239" s="208" t="s">
        <v>141</v>
      </c>
      <c r="L239" s="46"/>
      <c r="M239" s="213" t="s">
        <v>19</v>
      </c>
      <c r="N239" s="214" t="s">
        <v>44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142</v>
      </c>
      <c r="AT239" s="217" t="s">
        <v>137</v>
      </c>
      <c r="AU239" s="217" t="s">
        <v>83</v>
      </c>
      <c r="AY239" s="19" t="s">
        <v>134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81</v>
      </c>
      <c r="BK239" s="218">
        <f>ROUND(I239*H239,2)</f>
        <v>0</v>
      </c>
      <c r="BL239" s="19" t="s">
        <v>142</v>
      </c>
      <c r="BM239" s="217" t="s">
        <v>363</v>
      </c>
    </row>
    <row r="240" s="2" customFormat="1">
      <c r="A240" s="40"/>
      <c r="B240" s="41"/>
      <c r="C240" s="42"/>
      <c r="D240" s="219" t="s">
        <v>143</v>
      </c>
      <c r="E240" s="42"/>
      <c r="F240" s="220" t="s">
        <v>568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143</v>
      </c>
      <c r="AU240" s="19" t="s">
        <v>83</v>
      </c>
    </row>
    <row r="241" s="13" customFormat="1">
      <c r="A241" s="13"/>
      <c r="B241" s="228"/>
      <c r="C241" s="229"/>
      <c r="D241" s="230" t="s">
        <v>159</v>
      </c>
      <c r="E241" s="231" t="s">
        <v>19</v>
      </c>
      <c r="F241" s="232" t="s">
        <v>445</v>
      </c>
      <c r="G241" s="229"/>
      <c r="H241" s="233">
        <v>2</v>
      </c>
      <c r="I241" s="234"/>
      <c r="J241" s="229"/>
      <c r="K241" s="229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159</v>
      </c>
      <c r="AU241" s="239" t="s">
        <v>83</v>
      </c>
      <c r="AV241" s="13" t="s">
        <v>83</v>
      </c>
      <c r="AW241" s="13" t="s">
        <v>35</v>
      </c>
      <c r="AX241" s="13" t="s">
        <v>73</v>
      </c>
      <c r="AY241" s="239" t="s">
        <v>134</v>
      </c>
    </row>
    <row r="242" s="14" customFormat="1">
      <c r="A242" s="14"/>
      <c r="B242" s="240"/>
      <c r="C242" s="241"/>
      <c r="D242" s="230" t="s">
        <v>159</v>
      </c>
      <c r="E242" s="242" t="s">
        <v>19</v>
      </c>
      <c r="F242" s="243" t="s">
        <v>160</v>
      </c>
      <c r="G242" s="241"/>
      <c r="H242" s="244">
        <v>2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159</v>
      </c>
      <c r="AU242" s="250" t="s">
        <v>83</v>
      </c>
      <c r="AV242" s="14" t="s">
        <v>142</v>
      </c>
      <c r="AW242" s="14" t="s">
        <v>35</v>
      </c>
      <c r="AX242" s="14" t="s">
        <v>81</v>
      </c>
      <c r="AY242" s="250" t="s">
        <v>134</v>
      </c>
    </row>
    <row r="243" s="2" customFormat="1" ht="33" customHeight="1">
      <c r="A243" s="40"/>
      <c r="B243" s="41"/>
      <c r="C243" s="206" t="s">
        <v>268</v>
      </c>
      <c r="D243" s="206" t="s">
        <v>137</v>
      </c>
      <c r="E243" s="207" t="s">
        <v>569</v>
      </c>
      <c r="F243" s="208" t="s">
        <v>570</v>
      </c>
      <c r="G243" s="209" t="s">
        <v>180</v>
      </c>
      <c r="H243" s="210">
        <v>2</v>
      </c>
      <c r="I243" s="211"/>
      <c r="J243" s="212">
        <f>ROUND(I243*H243,2)</f>
        <v>0</v>
      </c>
      <c r="K243" s="208" t="s">
        <v>141</v>
      </c>
      <c r="L243" s="46"/>
      <c r="M243" s="213" t="s">
        <v>19</v>
      </c>
      <c r="N243" s="214" t="s">
        <v>44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142</v>
      </c>
      <c r="AT243" s="217" t="s">
        <v>137</v>
      </c>
      <c r="AU243" s="217" t="s">
        <v>83</v>
      </c>
      <c r="AY243" s="19" t="s">
        <v>134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81</v>
      </c>
      <c r="BK243" s="218">
        <f>ROUND(I243*H243,2)</f>
        <v>0</v>
      </c>
      <c r="BL243" s="19" t="s">
        <v>142</v>
      </c>
      <c r="BM243" s="217" t="s">
        <v>368</v>
      </c>
    </row>
    <row r="244" s="2" customFormat="1">
      <c r="A244" s="40"/>
      <c r="B244" s="41"/>
      <c r="C244" s="42"/>
      <c r="D244" s="219" t="s">
        <v>143</v>
      </c>
      <c r="E244" s="42"/>
      <c r="F244" s="220" t="s">
        <v>571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143</v>
      </c>
      <c r="AU244" s="19" t="s">
        <v>83</v>
      </c>
    </row>
    <row r="245" s="13" customFormat="1">
      <c r="A245" s="13"/>
      <c r="B245" s="228"/>
      <c r="C245" s="229"/>
      <c r="D245" s="230" t="s">
        <v>159</v>
      </c>
      <c r="E245" s="231" t="s">
        <v>19</v>
      </c>
      <c r="F245" s="232" t="s">
        <v>572</v>
      </c>
      <c r="G245" s="229"/>
      <c r="H245" s="233">
        <v>2</v>
      </c>
      <c r="I245" s="234"/>
      <c r="J245" s="229"/>
      <c r="K245" s="229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159</v>
      </c>
      <c r="AU245" s="239" t="s">
        <v>83</v>
      </c>
      <c r="AV245" s="13" t="s">
        <v>83</v>
      </c>
      <c r="AW245" s="13" t="s">
        <v>35</v>
      </c>
      <c r="AX245" s="13" t="s">
        <v>73</v>
      </c>
      <c r="AY245" s="239" t="s">
        <v>134</v>
      </c>
    </row>
    <row r="246" s="14" customFormat="1">
      <c r="A246" s="14"/>
      <c r="B246" s="240"/>
      <c r="C246" s="241"/>
      <c r="D246" s="230" t="s">
        <v>159</v>
      </c>
      <c r="E246" s="242" t="s">
        <v>19</v>
      </c>
      <c r="F246" s="243" t="s">
        <v>160</v>
      </c>
      <c r="G246" s="241"/>
      <c r="H246" s="244">
        <v>2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159</v>
      </c>
      <c r="AU246" s="250" t="s">
        <v>83</v>
      </c>
      <c r="AV246" s="14" t="s">
        <v>142</v>
      </c>
      <c r="AW246" s="14" t="s">
        <v>35</v>
      </c>
      <c r="AX246" s="14" t="s">
        <v>81</v>
      </c>
      <c r="AY246" s="250" t="s">
        <v>134</v>
      </c>
    </row>
    <row r="247" s="2" customFormat="1" ht="21.75" customHeight="1">
      <c r="A247" s="40"/>
      <c r="B247" s="41"/>
      <c r="C247" s="206" t="s">
        <v>369</v>
      </c>
      <c r="D247" s="206" t="s">
        <v>137</v>
      </c>
      <c r="E247" s="207" t="s">
        <v>573</v>
      </c>
      <c r="F247" s="208" t="s">
        <v>574</v>
      </c>
      <c r="G247" s="209" t="s">
        <v>180</v>
      </c>
      <c r="H247" s="210">
        <v>4.7999999999999998</v>
      </c>
      <c r="I247" s="211"/>
      <c r="J247" s="212">
        <f>ROUND(I247*H247,2)</f>
        <v>0</v>
      </c>
      <c r="K247" s="208" t="s">
        <v>158</v>
      </c>
      <c r="L247" s="46"/>
      <c r="M247" s="213" t="s">
        <v>19</v>
      </c>
      <c r="N247" s="214" t="s">
        <v>44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142</v>
      </c>
      <c r="AT247" s="217" t="s">
        <v>137</v>
      </c>
      <c r="AU247" s="217" t="s">
        <v>83</v>
      </c>
      <c r="AY247" s="19" t="s">
        <v>134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81</v>
      </c>
      <c r="BK247" s="218">
        <f>ROUND(I247*H247,2)</f>
        <v>0</v>
      </c>
      <c r="BL247" s="19" t="s">
        <v>142</v>
      </c>
      <c r="BM247" s="217" t="s">
        <v>372</v>
      </c>
    </row>
    <row r="248" s="13" customFormat="1">
      <c r="A248" s="13"/>
      <c r="B248" s="228"/>
      <c r="C248" s="229"/>
      <c r="D248" s="230" t="s">
        <v>159</v>
      </c>
      <c r="E248" s="231" t="s">
        <v>19</v>
      </c>
      <c r="F248" s="232" t="s">
        <v>575</v>
      </c>
      <c r="G248" s="229"/>
      <c r="H248" s="233">
        <v>4.7999999999999998</v>
      </c>
      <c r="I248" s="234"/>
      <c r="J248" s="229"/>
      <c r="K248" s="229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159</v>
      </c>
      <c r="AU248" s="239" t="s">
        <v>83</v>
      </c>
      <c r="AV248" s="13" t="s">
        <v>83</v>
      </c>
      <c r="AW248" s="13" t="s">
        <v>35</v>
      </c>
      <c r="AX248" s="13" t="s">
        <v>73</v>
      </c>
      <c r="AY248" s="239" t="s">
        <v>134</v>
      </c>
    </row>
    <row r="249" s="14" customFormat="1">
      <c r="A249" s="14"/>
      <c r="B249" s="240"/>
      <c r="C249" s="241"/>
      <c r="D249" s="230" t="s">
        <v>159</v>
      </c>
      <c r="E249" s="242" t="s">
        <v>19</v>
      </c>
      <c r="F249" s="243" t="s">
        <v>160</v>
      </c>
      <c r="G249" s="241"/>
      <c r="H249" s="244">
        <v>4.7999999999999998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159</v>
      </c>
      <c r="AU249" s="250" t="s">
        <v>83</v>
      </c>
      <c r="AV249" s="14" t="s">
        <v>142</v>
      </c>
      <c r="AW249" s="14" t="s">
        <v>35</v>
      </c>
      <c r="AX249" s="14" t="s">
        <v>81</v>
      </c>
      <c r="AY249" s="250" t="s">
        <v>134</v>
      </c>
    </row>
    <row r="250" s="2" customFormat="1" ht="24.15" customHeight="1">
      <c r="A250" s="40"/>
      <c r="B250" s="41"/>
      <c r="C250" s="206" t="s">
        <v>273</v>
      </c>
      <c r="D250" s="206" t="s">
        <v>137</v>
      </c>
      <c r="E250" s="207" t="s">
        <v>576</v>
      </c>
      <c r="F250" s="208" t="s">
        <v>577</v>
      </c>
      <c r="G250" s="209" t="s">
        <v>180</v>
      </c>
      <c r="H250" s="210">
        <v>11.199999999999999</v>
      </c>
      <c r="I250" s="211"/>
      <c r="J250" s="212">
        <f>ROUND(I250*H250,2)</f>
        <v>0</v>
      </c>
      <c r="K250" s="208" t="s">
        <v>158</v>
      </c>
      <c r="L250" s="46"/>
      <c r="M250" s="213" t="s">
        <v>19</v>
      </c>
      <c r="N250" s="214" t="s">
        <v>44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142</v>
      </c>
      <c r="AT250" s="217" t="s">
        <v>137</v>
      </c>
      <c r="AU250" s="217" t="s">
        <v>83</v>
      </c>
      <c r="AY250" s="19" t="s">
        <v>134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81</v>
      </c>
      <c r="BK250" s="218">
        <f>ROUND(I250*H250,2)</f>
        <v>0</v>
      </c>
      <c r="BL250" s="19" t="s">
        <v>142</v>
      </c>
      <c r="BM250" s="217" t="s">
        <v>378</v>
      </c>
    </row>
    <row r="251" s="13" customFormat="1">
      <c r="A251" s="13"/>
      <c r="B251" s="228"/>
      <c r="C251" s="229"/>
      <c r="D251" s="230" t="s">
        <v>159</v>
      </c>
      <c r="E251" s="231" t="s">
        <v>19</v>
      </c>
      <c r="F251" s="232" t="s">
        <v>578</v>
      </c>
      <c r="G251" s="229"/>
      <c r="H251" s="233">
        <v>11.199999999999999</v>
      </c>
      <c r="I251" s="234"/>
      <c r="J251" s="229"/>
      <c r="K251" s="229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159</v>
      </c>
      <c r="AU251" s="239" t="s">
        <v>83</v>
      </c>
      <c r="AV251" s="13" t="s">
        <v>83</v>
      </c>
      <c r="AW251" s="13" t="s">
        <v>35</v>
      </c>
      <c r="AX251" s="13" t="s">
        <v>73</v>
      </c>
      <c r="AY251" s="239" t="s">
        <v>134</v>
      </c>
    </row>
    <row r="252" s="14" customFormat="1">
      <c r="A252" s="14"/>
      <c r="B252" s="240"/>
      <c r="C252" s="241"/>
      <c r="D252" s="230" t="s">
        <v>159</v>
      </c>
      <c r="E252" s="242" t="s">
        <v>19</v>
      </c>
      <c r="F252" s="243" t="s">
        <v>160</v>
      </c>
      <c r="G252" s="241"/>
      <c r="H252" s="244">
        <v>11.199999999999999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159</v>
      </c>
      <c r="AU252" s="250" t="s">
        <v>83</v>
      </c>
      <c r="AV252" s="14" t="s">
        <v>142</v>
      </c>
      <c r="AW252" s="14" t="s">
        <v>35</v>
      </c>
      <c r="AX252" s="14" t="s">
        <v>81</v>
      </c>
      <c r="AY252" s="250" t="s">
        <v>134</v>
      </c>
    </row>
    <row r="253" s="2" customFormat="1" ht="24.15" customHeight="1">
      <c r="A253" s="40"/>
      <c r="B253" s="41"/>
      <c r="C253" s="206" t="s">
        <v>381</v>
      </c>
      <c r="D253" s="206" t="s">
        <v>137</v>
      </c>
      <c r="E253" s="207" t="s">
        <v>579</v>
      </c>
      <c r="F253" s="208" t="s">
        <v>580</v>
      </c>
      <c r="G253" s="209" t="s">
        <v>581</v>
      </c>
      <c r="H253" s="210">
        <v>1</v>
      </c>
      <c r="I253" s="211"/>
      <c r="J253" s="212">
        <f>ROUND(I253*H253,2)</f>
        <v>0</v>
      </c>
      <c r="K253" s="208" t="s">
        <v>158</v>
      </c>
      <c r="L253" s="46"/>
      <c r="M253" s="213" t="s">
        <v>19</v>
      </c>
      <c r="N253" s="214" t="s">
        <v>44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142</v>
      </c>
      <c r="AT253" s="217" t="s">
        <v>137</v>
      </c>
      <c r="AU253" s="217" t="s">
        <v>83</v>
      </c>
      <c r="AY253" s="19" t="s">
        <v>134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81</v>
      </c>
      <c r="BK253" s="218">
        <f>ROUND(I253*H253,2)</f>
        <v>0</v>
      </c>
      <c r="BL253" s="19" t="s">
        <v>142</v>
      </c>
      <c r="BM253" s="217" t="s">
        <v>384</v>
      </c>
    </row>
    <row r="254" s="12" customFormat="1" ht="22.8" customHeight="1">
      <c r="A254" s="12"/>
      <c r="B254" s="190"/>
      <c r="C254" s="191"/>
      <c r="D254" s="192" t="s">
        <v>72</v>
      </c>
      <c r="E254" s="204" t="s">
        <v>167</v>
      </c>
      <c r="F254" s="204" t="s">
        <v>582</v>
      </c>
      <c r="G254" s="191"/>
      <c r="H254" s="191"/>
      <c r="I254" s="194"/>
      <c r="J254" s="205">
        <f>BK254</f>
        <v>0</v>
      </c>
      <c r="K254" s="191"/>
      <c r="L254" s="196"/>
      <c r="M254" s="197"/>
      <c r="N254" s="198"/>
      <c r="O254" s="198"/>
      <c r="P254" s="199">
        <f>SUM(P255:P431)</f>
        <v>0</v>
      </c>
      <c r="Q254" s="198"/>
      <c r="R254" s="199">
        <f>SUM(R255:R431)</f>
        <v>0.64800000000000002</v>
      </c>
      <c r="S254" s="198"/>
      <c r="T254" s="200">
        <f>SUM(T255:T431)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1" t="s">
        <v>81</v>
      </c>
      <c r="AT254" s="202" t="s">
        <v>72</v>
      </c>
      <c r="AU254" s="202" t="s">
        <v>81</v>
      </c>
      <c r="AY254" s="201" t="s">
        <v>134</v>
      </c>
      <c r="BK254" s="203">
        <f>SUM(BK255:BK431)</f>
        <v>0</v>
      </c>
    </row>
    <row r="255" s="2" customFormat="1" ht="33" customHeight="1">
      <c r="A255" s="40"/>
      <c r="B255" s="41"/>
      <c r="C255" s="206" t="s">
        <v>278</v>
      </c>
      <c r="D255" s="206" t="s">
        <v>137</v>
      </c>
      <c r="E255" s="207" t="s">
        <v>583</v>
      </c>
      <c r="F255" s="208" t="s">
        <v>584</v>
      </c>
      <c r="G255" s="209" t="s">
        <v>248</v>
      </c>
      <c r="H255" s="210">
        <v>32</v>
      </c>
      <c r="I255" s="211"/>
      <c r="J255" s="212">
        <f>ROUND(I255*H255,2)</f>
        <v>0</v>
      </c>
      <c r="K255" s="208" t="s">
        <v>141</v>
      </c>
      <c r="L255" s="46"/>
      <c r="M255" s="213" t="s">
        <v>19</v>
      </c>
      <c r="N255" s="214" t="s">
        <v>44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142</v>
      </c>
      <c r="AT255" s="217" t="s">
        <v>137</v>
      </c>
      <c r="AU255" s="217" t="s">
        <v>83</v>
      </c>
      <c r="AY255" s="19" t="s">
        <v>134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81</v>
      </c>
      <c r="BK255" s="218">
        <f>ROUND(I255*H255,2)</f>
        <v>0</v>
      </c>
      <c r="BL255" s="19" t="s">
        <v>142</v>
      </c>
      <c r="BM255" s="217" t="s">
        <v>389</v>
      </c>
    </row>
    <row r="256" s="2" customFormat="1">
      <c r="A256" s="40"/>
      <c r="B256" s="41"/>
      <c r="C256" s="42"/>
      <c r="D256" s="219" t="s">
        <v>143</v>
      </c>
      <c r="E256" s="42"/>
      <c r="F256" s="220" t="s">
        <v>585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143</v>
      </c>
      <c r="AU256" s="19" t="s">
        <v>83</v>
      </c>
    </row>
    <row r="257" s="13" customFormat="1">
      <c r="A257" s="13"/>
      <c r="B257" s="228"/>
      <c r="C257" s="229"/>
      <c r="D257" s="230" t="s">
        <v>159</v>
      </c>
      <c r="E257" s="231" t="s">
        <v>19</v>
      </c>
      <c r="F257" s="232" t="s">
        <v>586</v>
      </c>
      <c r="G257" s="229"/>
      <c r="H257" s="233">
        <v>32</v>
      </c>
      <c r="I257" s="234"/>
      <c r="J257" s="229"/>
      <c r="K257" s="229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159</v>
      </c>
      <c r="AU257" s="239" t="s">
        <v>83</v>
      </c>
      <c r="AV257" s="13" t="s">
        <v>83</v>
      </c>
      <c r="AW257" s="13" t="s">
        <v>35</v>
      </c>
      <c r="AX257" s="13" t="s">
        <v>73</v>
      </c>
      <c r="AY257" s="239" t="s">
        <v>134</v>
      </c>
    </row>
    <row r="258" s="14" customFormat="1">
      <c r="A258" s="14"/>
      <c r="B258" s="240"/>
      <c r="C258" s="241"/>
      <c r="D258" s="230" t="s">
        <v>159</v>
      </c>
      <c r="E258" s="242" t="s">
        <v>19</v>
      </c>
      <c r="F258" s="243" t="s">
        <v>160</v>
      </c>
      <c r="G258" s="241"/>
      <c r="H258" s="244">
        <v>32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159</v>
      </c>
      <c r="AU258" s="250" t="s">
        <v>83</v>
      </c>
      <c r="AV258" s="14" t="s">
        <v>142</v>
      </c>
      <c r="AW258" s="14" t="s">
        <v>35</v>
      </c>
      <c r="AX258" s="14" t="s">
        <v>81</v>
      </c>
      <c r="AY258" s="250" t="s">
        <v>134</v>
      </c>
    </row>
    <row r="259" s="2" customFormat="1" ht="24.15" customHeight="1">
      <c r="A259" s="40"/>
      <c r="B259" s="41"/>
      <c r="C259" s="255" t="s">
        <v>393</v>
      </c>
      <c r="D259" s="255" t="s">
        <v>215</v>
      </c>
      <c r="E259" s="256" t="s">
        <v>587</v>
      </c>
      <c r="F259" s="257" t="s">
        <v>588</v>
      </c>
      <c r="G259" s="258" t="s">
        <v>248</v>
      </c>
      <c r="H259" s="259">
        <v>32.479999999999997</v>
      </c>
      <c r="I259" s="260"/>
      <c r="J259" s="261">
        <f>ROUND(I259*H259,2)</f>
        <v>0</v>
      </c>
      <c r="K259" s="257" t="s">
        <v>141</v>
      </c>
      <c r="L259" s="262"/>
      <c r="M259" s="263" t="s">
        <v>19</v>
      </c>
      <c r="N259" s="264" t="s">
        <v>44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167</v>
      </c>
      <c r="AT259" s="217" t="s">
        <v>215</v>
      </c>
      <c r="AU259" s="217" t="s">
        <v>83</v>
      </c>
      <c r="AY259" s="19" t="s">
        <v>134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81</v>
      </c>
      <c r="BK259" s="218">
        <f>ROUND(I259*H259,2)</f>
        <v>0</v>
      </c>
      <c r="BL259" s="19" t="s">
        <v>142</v>
      </c>
      <c r="BM259" s="217" t="s">
        <v>396</v>
      </c>
    </row>
    <row r="260" s="2" customFormat="1" ht="33" customHeight="1">
      <c r="A260" s="40"/>
      <c r="B260" s="41"/>
      <c r="C260" s="206" t="s">
        <v>283</v>
      </c>
      <c r="D260" s="206" t="s">
        <v>137</v>
      </c>
      <c r="E260" s="207" t="s">
        <v>589</v>
      </c>
      <c r="F260" s="208" t="s">
        <v>590</v>
      </c>
      <c r="G260" s="209" t="s">
        <v>248</v>
      </c>
      <c r="H260" s="210">
        <v>128.59999999999999</v>
      </c>
      <c r="I260" s="211"/>
      <c r="J260" s="212">
        <f>ROUND(I260*H260,2)</f>
        <v>0</v>
      </c>
      <c r="K260" s="208" t="s">
        <v>141</v>
      </c>
      <c r="L260" s="46"/>
      <c r="M260" s="213" t="s">
        <v>19</v>
      </c>
      <c r="N260" s="214" t="s">
        <v>44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142</v>
      </c>
      <c r="AT260" s="217" t="s">
        <v>137</v>
      </c>
      <c r="AU260" s="217" t="s">
        <v>83</v>
      </c>
      <c r="AY260" s="19" t="s">
        <v>134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81</v>
      </c>
      <c r="BK260" s="218">
        <f>ROUND(I260*H260,2)</f>
        <v>0</v>
      </c>
      <c r="BL260" s="19" t="s">
        <v>142</v>
      </c>
      <c r="BM260" s="217" t="s">
        <v>399</v>
      </c>
    </row>
    <row r="261" s="2" customFormat="1">
      <c r="A261" s="40"/>
      <c r="B261" s="41"/>
      <c r="C261" s="42"/>
      <c r="D261" s="219" t="s">
        <v>143</v>
      </c>
      <c r="E261" s="42"/>
      <c r="F261" s="220" t="s">
        <v>591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143</v>
      </c>
      <c r="AU261" s="19" t="s">
        <v>83</v>
      </c>
    </row>
    <row r="262" s="13" customFormat="1">
      <c r="A262" s="13"/>
      <c r="B262" s="228"/>
      <c r="C262" s="229"/>
      <c r="D262" s="230" t="s">
        <v>159</v>
      </c>
      <c r="E262" s="231" t="s">
        <v>19</v>
      </c>
      <c r="F262" s="232" t="s">
        <v>592</v>
      </c>
      <c r="G262" s="229"/>
      <c r="H262" s="233">
        <v>128.59999999999999</v>
      </c>
      <c r="I262" s="234"/>
      <c r="J262" s="229"/>
      <c r="K262" s="229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159</v>
      </c>
      <c r="AU262" s="239" t="s">
        <v>83</v>
      </c>
      <c r="AV262" s="13" t="s">
        <v>83</v>
      </c>
      <c r="AW262" s="13" t="s">
        <v>35</v>
      </c>
      <c r="AX262" s="13" t="s">
        <v>73</v>
      </c>
      <c r="AY262" s="239" t="s">
        <v>134</v>
      </c>
    </row>
    <row r="263" s="14" customFormat="1">
      <c r="A263" s="14"/>
      <c r="B263" s="240"/>
      <c r="C263" s="241"/>
      <c r="D263" s="230" t="s">
        <v>159</v>
      </c>
      <c r="E263" s="242" t="s">
        <v>19</v>
      </c>
      <c r="F263" s="243" t="s">
        <v>160</v>
      </c>
      <c r="G263" s="241"/>
      <c r="H263" s="244">
        <v>128.59999999999999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159</v>
      </c>
      <c r="AU263" s="250" t="s">
        <v>83</v>
      </c>
      <c r="AV263" s="14" t="s">
        <v>142</v>
      </c>
      <c r="AW263" s="14" t="s">
        <v>35</v>
      </c>
      <c r="AX263" s="14" t="s">
        <v>81</v>
      </c>
      <c r="AY263" s="250" t="s">
        <v>134</v>
      </c>
    </row>
    <row r="264" s="2" customFormat="1" ht="24.15" customHeight="1">
      <c r="A264" s="40"/>
      <c r="B264" s="41"/>
      <c r="C264" s="255" t="s">
        <v>400</v>
      </c>
      <c r="D264" s="255" t="s">
        <v>215</v>
      </c>
      <c r="E264" s="256" t="s">
        <v>593</v>
      </c>
      <c r="F264" s="257" t="s">
        <v>594</v>
      </c>
      <c r="G264" s="258" t="s">
        <v>248</v>
      </c>
      <c r="H264" s="259">
        <v>130.529</v>
      </c>
      <c r="I264" s="260"/>
      <c r="J264" s="261">
        <f>ROUND(I264*H264,2)</f>
        <v>0</v>
      </c>
      <c r="K264" s="257" t="s">
        <v>141</v>
      </c>
      <c r="L264" s="262"/>
      <c r="M264" s="263" t="s">
        <v>19</v>
      </c>
      <c r="N264" s="264" t="s">
        <v>44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167</v>
      </c>
      <c r="AT264" s="217" t="s">
        <v>215</v>
      </c>
      <c r="AU264" s="217" t="s">
        <v>83</v>
      </c>
      <c r="AY264" s="19" t="s">
        <v>134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81</v>
      </c>
      <c r="BK264" s="218">
        <f>ROUND(I264*H264,2)</f>
        <v>0</v>
      </c>
      <c r="BL264" s="19" t="s">
        <v>142</v>
      </c>
      <c r="BM264" s="217" t="s">
        <v>403</v>
      </c>
    </row>
    <row r="265" s="2" customFormat="1" ht="24.15" customHeight="1">
      <c r="A265" s="40"/>
      <c r="B265" s="41"/>
      <c r="C265" s="206" t="s">
        <v>289</v>
      </c>
      <c r="D265" s="206" t="s">
        <v>137</v>
      </c>
      <c r="E265" s="207" t="s">
        <v>595</v>
      </c>
      <c r="F265" s="208" t="s">
        <v>596</v>
      </c>
      <c r="G265" s="209" t="s">
        <v>344</v>
      </c>
      <c r="H265" s="210">
        <v>9</v>
      </c>
      <c r="I265" s="211"/>
      <c r="J265" s="212">
        <f>ROUND(I265*H265,2)</f>
        <v>0</v>
      </c>
      <c r="K265" s="208" t="s">
        <v>141</v>
      </c>
      <c r="L265" s="46"/>
      <c r="M265" s="213" t="s">
        <v>19</v>
      </c>
      <c r="N265" s="214" t="s">
        <v>44</v>
      </c>
      <c r="O265" s="86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142</v>
      </c>
      <c r="AT265" s="217" t="s">
        <v>137</v>
      </c>
      <c r="AU265" s="217" t="s">
        <v>83</v>
      </c>
      <c r="AY265" s="19" t="s">
        <v>134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81</v>
      </c>
      <c r="BK265" s="218">
        <f>ROUND(I265*H265,2)</f>
        <v>0</v>
      </c>
      <c r="BL265" s="19" t="s">
        <v>142</v>
      </c>
      <c r="BM265" s="217" t="s">
        <v>408</v>
      </c>
    </row>
    <row r="266" s="2" customFormat="1">
      <c r="A266" s="40"/>
      <c r="B266" s="41"/>
      <c r="C266" s="42"/>
      <c r="D266" s="219" t="s">
        <v>143</v>
      </c>
      <c r="E266" s="42"/>
      <c r="F266" s="220" t="s">
        <v>597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143</v>
      </c>
      <c r="AU266" s="19" t="s">
        <v>83</v>
      </c>
    </row>
    <row r="267" s="13" customFormat="1">
      <c r="A267" s="13"/>
      <c r="B267" s="228"/>
      <c r="C267" s="229"/>
      <c r="D267" s="230" t="s">
        <v>159</v>
      </c>
      <c r="E267" s="231" t="s">
        <v>19</v>
      </c>
      <c r="F267" s="232" t="s">
        <v>598</v>
      </c>
      <c r="G267" s="229"/>
      <c r="H267" s="233">
        <v>9</v>
      </c>
      <c r="I267" s="234"/>
      <c r="J267" s="229"/>
      <c r="K267" s="229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159</v>
      </c>
      <c r="AU267" s="239" t="s">
        <v>83</v>
      </c>
      <c r="AV267" s="13" t="s">
        <v>83</v>
      </c>
      <c r="AW267" s="13" t="s">
        <v>35</v>
      </c>
      <c r="AX267" s="13" t="s">
        <v>73</v>
      </c>
      <c r="AY267" s="239" t="s">
        <v>134</v>
      </c>
    </row>
    <row r="268" s="14" customFormat="1">
      <c r="A268" s="14"/>
      <c r="B268" s="240"/>
      <c r="C268" s="241"/>
      <c r="D268" s="230" t="s">
        <v>159</v>
      </c>
      <c r="E268" s="242" t="s">
        <v>19</v>
      </c>
      <c r="F268" s="243" t="s">
        <v>160</v>
      </c>
      <c r="G268" s="241"/>
      <c r="H268" s="244">
        <v>9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159</v>
      </c>
      <c r="AU268" s="250" t="s">
        <v>83</v>
      </c>
      <c r="AV268" s="14" t="s">
        <v>142</v>
      </c>
      <c r="AW268" s="14" t="s">
        <v>35</v>
      </c>
      <c r="AX268" s="14" t="s">
        <v>81</v>
      </c>
      <c r="AY268" s="250" t="s">
        <v>134</v>
      </c>
    </row>
    <row r="269" s="2" customFormat="1" ht="16.5" customHeight="1">
      <c r="A269" s="40"/>
      <c r="B269" s="41"/>
      <c r="C269" s="255" t="s">
        <v>410</v>
      </c>
      <c r="D269" s="255" t="s">
        <v>215</v>
      </c>
      <c r="E269" s="256" t="s">
        <v>599</v>
      </c>
      <c r="F269" s="257" t="s">
        <v>600</v>
      </c>
      <c r="G269" s="258" t="s">
        <v>344</v>
      </c>
      <c r="H269" s="259">
        <v>9.1349999999999998</v>
      </c>
      <c r="I269" s="260"/>
      <c r="J269" s="261">
        <f>ROUND(I269*H269,2)</f>
        <v>0</v>
      </c>
      <c r="K269" s="257" t="s">
        <v>158</v>
      </c>
      <c r="L269" s="262"/>
      <c r="M269" s="263" t="s">
        <v>19</v>
      </c>
      <c r="N269" s="264" t="s">
        <v>44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167</v>
      </c>
      <c r="AT269" s="217" t="s">
        <v>215</v>
      </c>
      <c r="AU269" s="217" t="s">
        <v>83</v>
      </c>
      <c r="AY269" s="19" t="s">
        <v>134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81</v>
      </c>
      <c r="BK269" s="218">
        <f>ROUND(I269*H269,2)</f>
        <v>0</v>
      </c>
      <c r="BL269" s="19" t="s">
        <v>142</v>
      </c>
      <c r="BM269" s="217" t="s">
        <v>413</v>
      </c>
    </row>
    <row r="270" s="2" customFormat="1" ht="24.15" customHeight="1">
      <c r="A270" s="40"/>
      <c r="B270" s="41"/>
      <c r="C270" s="206" t="s">
        <v>295</v>
      </c>
      <c r="D270" s="206" t="s">
        <v>137</v>
      </c>
      <c r="E270" s="207" t="s">
        <v>601</v>
      </c>
      <c r="F270" s="208" t="s">
        <v>602</v>
      </c>
      <c r="G270" s="209" t="s">
        <v>344</v>
      </c>
      <c r="H270" s="210">
        <v>1</v>
      </c>
      <c r="I270" s="211"/>
      <c r="J270" s="212">
        <f>ROUND(I270*H270,2)</f>
        <v>0</v>
      </c>
      <c r="K270" s="208" t="s">
        <v>141</v>
      </c>
      <c r="L270" s="46"/>
      <c r="M270" s="213" t="s">
        <v>19</v>
      </c>
      <c r="N270" s="214" t="s">
        <v>44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142</v>
      </c>
      <c r="AT270" s="217" t="s">
        <v>137</v>
      </c>
      <c r="AU270" s="217" t="s">
        <v>83</v>
      </c>
      <c r="AY270" s="19" t="s">
        <v>134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81</v>
      </c>
      <c r="BK270" s="218">
        <f>ROUND(I270*H270,2)</f>
        <v>0</v>
      </c>
      <c r="BL270" s="19" t="s">
        <v>142</v>
      </c>
      <c r="BM270" s="217" t="s">
        <v>417</v>
      </c>
    </row>
    <row r="271" s="2" customFormat="1">
      <c r="A271" s="40"/>
      <c r="B271" s="41"/>
      <c r="C271" s="42"/>
      <c r="D271" s="219" t="s">
        <v>143</v>
      </c>
      <c r="E271" s="42"/>
      <c r="F271" s="220" t="s">
        <v>603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143</v>
      </c>
      <c r="AU271" s="19" t="s">
        <v>83</v>
      </c>
    </row>
    <row r="272" s="13" customFormat="1">
      <c r="A272" s="13"/>
      <c r="B272" s="228"/>
      <c r="C272" s="229"/>
      <c r="D272" s="230" t="s">
        <v>159</v>
      </c>
      <c r="E272" s="231" t="s">
        <v>19</v>
      </c>
      <c r="F272" s="232" t="s">
        <v>604</v>
      </c>
      <c r="G272" s="229"/>
      <c r="H272" s="233">
        <v>1</v>
      </c>
      <c r="I272" s="234"/>
      <c r="J272" s="229"/>
      <c r="K272" s="229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159</v>
      </c>
      <c r="AU272" s="239" t="s">
        <v>83</v>
      </c>
      <c r="AV272" s="13" t="s">
        <v>83</v>
      </c>
      <c r="AW272" s="13" t="s">
        <v>35</v>
      </c>
      <c r="AX272" s="13" t="s">
        <v>73</v>
      </c>
      <c r="AY272" s="239" t="s">
        <v>134</v>
      </c>
    </row>
    <row r="273" s="14" customFormat="1">
      <c r="A273" s="14"/>
      <c r="B273" s="240"/>
      <c r="C273" s="241"/>
      <c r="D273" s="230" t="s">
        <v>159</v>
      </c>
      <c r="E273" s="242" t="s">
        <v>19</v>
      </c>
      <c r="F273" s="243" t="s">
        <v>160</v>
      </c>
      <c r="G273" s="241"/>
      <c r="H273" s="244">
        <v>1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159</v>
      </c>
      <c r="AU273" s="250" t="s">
        <v>83</v>
      </c>
      <c r="AV273" s="14" t="s">
        <v>142</v>
      </c>
      <c r="AW273" s="14" t="s">
        <v>35</v>
      </c>
      <c r="AX273" s="14" t="s">
        <v>81</v>
      </c>
      <c r="AY273" s="250" t="s">
        <v>134</v>
      </c>
    </row>
    <row r="274" s="2" customFormat="1" ht="16.5" customHeight="1">
      <c r="A274" s="40"/>
      <c r="B274" s="41"/>
      <c r="C274" s="255" t="s">
        <v>419</v>
      </c>
      <c r="D274" s="255" t="s">
        <v>215</v>
      </c>
      <c r="E274" s="256" t="s">
        <v>605</v>
      </c>
      <c r="F274" s="257" t="s">
        <v>606</v>
      </c>
      <c r="G274" s="258" t="s">
        <v>344</v>
      </c>
      <c r="H274" s="259">
        <v>1.0149999999999999</v>
      </c>
      <c r="I274" s="260"/>
      <c r="J274" s="261">
        <f>ROUND(I274*H274,2)</f>
        <v>0</v>
      </c>
      <c r="K274" s="257" t="s">
        <v>158</v>
      </c>
      <c r="L274" s="262"/>
      <c r="M274" s="263" t="s">
        <v>19</v>
      </c>
      <c r="N274" s="264" t="s">
        <v>44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167</v>
      </c>
      <c r="AT274" s="217" t="s">
        <v>215</v>
      </c>
      <c r="AU274" s="217" t="s">
        <v>83</v>
      </c>
      <c r="AY274" s="19" t="s">
        <v>134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81</v>
      </c>
      <c r="BK274" s="218">
        <f>ROUND(I274*H274,2)</f>
        <v>0</v>
      </c>
      <c r="BL274" s="19" t="s">
        <v>142</v>
      </c>
      <c r="BM274" s="217" t="s">
        <v>422</v>
      </c>
    </row>
    <row r="275" s="2" customFormat="1" ht="24.15" customHeight="1">
      <c r="A275" s="40"/>
      <c r="B275" s="41"/>
      <c r="C275" s="206" t="s">
        <v>303</v>
      </c>
      <c r="D275" s="206" t="s">
        <v>137</v>
      </c>
      <c r="E275" s="207" t="s">
        <v>607</v>
      </c>
      <c r="F275" s="208" t="s">
        <v>608</v>
      </c>
      <c r="G275" s="209" t="s">
        <v>344</v>
      </c>
      <c r="H275" s="210">
        <v>2</v>
      </c>
      <c r="I275" s="211"/>
      <c r="J275" s="212">
        <f>ROUND(I275*H275,2)</f>
        <v>0</v>
      </c>
      <c r="K275" s="208" t="s">
        <v>141</v>
      </c>
      <c r="L275" s="46"/>
      <c r="M275" s="213" t="s">
        <v>19</v>
      </c>
      <c r="N275" s="214" t="s">
        <v>44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142</v>
      </c>
      <c r="AT275" s="217" t="s">
        <v>137</v>
      </c>
      <c r="AU275" s="217" t="s">
        <v>83</v>
      </c>
      <c r="AY275" s="19" t="s">
        <v>134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81</v>
      </c>
      <c r="BK275" s="218">
        <f>ROUND(I275*H275,2)</f>
        <v>0</v>
      </c>
      <c r="BL275" s="19" t="s">
        <v>142</v>
      </c>
      <c r="BM275" s="217" t="s">
        <v>428</v>
      </c>
    </row>
    <row r="276" s="2" customFormat="1">
      <c r="A276" s="40"/>
      <c r="B276" s="41"/>
      <c r="C276" s="42"/>
      <c r="D276" s="219" t="s">
        <v>143</v>
      </c>
      <c r="E276" s="42"/>
      <c r="F276" s="220" t="s">
        <v>609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143</v>
      </c>
      <c r="AU276" s="19" t="s">
        <v>83</v>
      </c>
    </row>
    <row r="277" s="13" customFormat="1">
      <c r="A277" s="13"/>
      <c r="B277" s="228"/>
      <c r="C277" s="229"/>
      <c r="D277" s="230" t="s">
        <v>159</v>
      </c>
      <c r="E277" s="231" t="s">
        <v>19</v>
      </c>
      <c r="F277" s="232" t="s">
        <v>610</v>
      </c>
      <c r="G277" s="229"/>
      <c r="H277" s="233">
        <v>2</v>
      </c>
      <c r="I277" s="234"/>
      <c r="J277" s="229"/>
      <c r="K277" s="229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159</v>
      </c>
      <c r="AU277" s="239" t="s">
        <v>83</v>
      </c>
      <c r="AV277" s="13" t="s">
        <v>83</v>
      </c>
      <c r="AW277" s="13" t="s">
        <v>35</v>
      </c>
      <c r="AX277" s="13" t="s">
        <v>73</v>
      </c>
      <c r="AY277" s="239" t="s">
        <v>134</v>
      </c>
    </row>
    <row r="278" s="14" customFormat="1">
      <c r="A278" s="14"/>
      <c r="B278" s="240"/>
      <c r="C278" s="241"/>
      <c r="D278" s="230" t="s">
        <v>159</v>
      </c>
      <c r="E278" s="242" t="s">
        <v>19</v>
      </c>
      <c r="F278" s="243" t="s">
        <v>160</v>
      </c>
      <c r="G278" s="241"/>
      <c r="H278" s="244">
        <v>2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159</v>
      </c>
      <c r="AU278" s="250" t="s">
        <v>83</v>
      </c>
      <c r="AV278" s="14" t="s">
        <v>142</v>
      </c>
      <c r="AW278" s="14" t="s">
        <v>35</v>
      </c>
      <c r="AX278" s="14" t="s">
        <v>81</v>
      </c>
      <c r="AY278" s="250" t="s">
        <v>134</v>
      </c>
    </row>
    <row r="279" s="2" customFormat="1" ht="33" customHeight="1">
      <c r="A279" s="40"/>
      <c r="B279" s="41"/>
      <c r="C279" s="255" t="s">
        <v>431</v>
      </c>
      <c r="D279" s="255" t="s">
        <v>215</v>
      </c>
      <c r="E279" s="256" t="s">
        <v>611</v>
      </c>
      <c r="F279" s="257" t="s">
        <v>612</v>
      </c>
      <c r="G279" s="258" t="s">
        <v>344</v>
      </c>
      <c r="H279" s="259">
        <v>2.0299999999999998</v>
      </c>
      <c r="I279" s="260"/>
      <c r="J279" s="261">
        <f>ROUND(I279*H279,2)</f>
        <v>0</v>
      </c>
      <c r="K279" s="257" t="s">
        <v>141</v>
      </c>
      <c r="L279" s="262"/>
      <c r="M279" s="263" t="s">
        <v>19</v>
      </c>
      <c r="N279" s="264" t="s">
        <v>44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167</v>
      </c>
      <c r="AT279" s="217" t="s">
        <v>215</v>
      </c>
      <c r="AU279" s="217" t="s">
        <v>83</v>
      </c>
      <c r="AY279" s="19" t="s">
        <v>134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81</v>
      </c>
      <c r="BK279" s="218">
        <f>ROUND(I279*H279,2)</f>
        <v>0</v>
      </c>
      <c r="BL279" s="19" t="s">
        <v>142</v>
      </c>
      <c r="BM279" s="217" t="s">
        <v>435</v>
      </c>
    </row>
    <row r="280" s="2" customFormat="1" ht="24.15" customHeight="1">
      <c r="A280" s="40"/>
      <c r="B280" s="41"/>
      <c r="C280" s="206" t="s">
        <v>307</v>
      </c>
      <c r="D280" s="206" t="s">
        <v>137</v>
      </c>
      <c r="E280" s="207" t="s">
        <v>613</v>
      </c>
      <c r="F280" s="208" t="s">
        <v>614</v>
      </c>
      <c r="G280" s="209" t="s">
        <v>344</v>
      </c>
      <c r="H280" s="210">
        <v>4</v>
      </c>
      <c r="I280" s="211"/>
      <c r="J280" s="212">
        <f>ROUND(I280*H280,2)</f>
        <v>0</v>
      </c>
      <c r="K280" s="208" t="s">
        <v>158</v>
      </c>
      <c r="L280" s="46"/>
      <c r="M280" s="213" t="s">
        <v>19</v>
      </c>
      <c r="N280" s="214" t="s">
        <v>44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142</v>
      </c>
      <c r="AT280" s="217" t="s">
        <v>137</v>
      </c>
      <c r="AU280" s="217" t="s">
        <v>83</v>
      </c>
      <c r="AY280" s="19" t="s">
        <v>134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81</v>
      </c>
      <c r="BK280" s="218">
        <f>ROUND(I280*H280,2)</f>
        <v>0</v>
      </c>
      <c r="BL280" s="19" t="s">
        <v>142</v>
      </c>
      <c r="BM280" s="217" t="s">
        <v>615</v>
      </c>
    </row>
    <row r="281" s="13" customFormat="1">
      <c r="A281" s="13"/>
      <c r="B281" s="228"/>
      <c r="C281" s="229"/>
      <c r="D281" s="230" t="s">
        <v>159</v>
      </c>
      <c r="E281" s="231" t="s">
        <v>19</v>
      </c>
      <c r="F281" s="232" t="s">
        <v>616</v>
      </c>
      <c r="G281" s="229"/>
      <c r="H281" s="233">
        <v>4</v>
      </c>
      <c r="I281" s="234"/>
      <c r="J281" s="229"/>
      <c r="K281" s="229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159</v>
      </c>
      <c r="AU281" s="239" t="s">
        <v>83</v>
      </c>
      <c r="AV281" s="13" t="s">
        <v>83</v>
      </c>
      <c r="AW281" s="13" t="s">
        <v>35</v>
      </c>
      <c r="AX281" s="13" t="s">
        <v>73</v>
      </c>
      <c r="AY281" s="239" t="s">
        <v>134</v>
      </c>
    </row>
    <row r="282" s="14" customFormat="1">
      <c r="A282" s="14"/>
      <c r="B282" s="240"/>
      <c r="C282" s="241"/>
      <c r="D282" s="230" t="s">
        <v>159</v>
      </c>
      <c r="E282" s="242" t="s">
        <v>19</v>
      </c>
      <c r="F282" s="243" t="s">
        <v>160</v>
      </c>
      <c r="G282" s="241"/>
      <c r="H282" s="244">
        <v>4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159</v>
      </c>
      <c r="AU282" s="250" t="s">
        <v>83</v>
      </c>
      <c r="AV282" s="14" t="s">
        <v>142</v>
      </c>
      <c r="AW282" s="14" t="s">
        <v>35</v>
      </c>
      <c r="AX282" s="14" t="s">
        <v>81</v>
      </c>
      <c r="AY282" s="250" t="s">
        <v>134</v>
      </c>
    </row>
    <row r="283" s="2" customFormat="1" ht="24.15" customHeight="1">
      <c r="A283" s="40"/>
      <c r="B283" s="41"/>
      <c r="C283" s="206" t="s">
        <v>617</v>
      </c>
      <c r="D283" s="206" t="s">
        <v>137</v>
      </c>
      <c r="E283" s="207" t="s">
        <v>618</v>
      </c>
      <c r="F283" s="208" t="s">
        <v>619</v>
      </c>
      <c r="G283" s="209" t="s">
        <v>344</v>
      </c>
      <c r="H283" s="210">
        <v>1</v>
      </c>
      <c r="I283" s="211"/>
      <c r="J283" s="212">
        <f>ROUND(I283*H283,2)</f>
        <v>0</v>
      </c>
      <c r="K283" s="208" t="s">
        <v>158</v>
      </c>
      <c r="L283" s="46"/>
      <c r="M283" s="213" t="s">
        <v>19</v>
      </c>
      <c r="N283" s="214" t="s">
        <v>44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142</v>
      </c>
      <c r="AT283" s="217" t="s">
        <v>137</v>
      </c>
      <c r="AU283" s="217" t="s">
        <v>83</v>
      </c>
      <c r="AY283" s="19" t="s">
        <v>134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81</v>
      </c>
      <c r="BK283" s="218">
        <f>ROUND(I283*H283,2)</f>
        <v>0</v>
      </c>
      <c r="BL283" s="19" t="s">
        <v>142</v>
      </c>
      <c r="BM283" s="217" t="s">
        <v>620</v>
      </c>
    </row>
    <row r="284" s="13" customFormat="1">
      <c r="A284" s="13"/>
      <c r="B284" s="228"/>
      <c r="C284" s="229"/>
      <c r="D284" s="230" t="s">
        <v>159</v>
      </c>
      <c r="E284" s="231" t="s">
        <v>19</v>
      </c>
      <c r="F284" s="232" t="s">
        <v>621</v>
      </c>
      <c r="G284" s="229"/>
      <c r="H284" s="233">
        <v>1</v>
      </c>
      <c r="I284" s="234"/>
      <c r="J284" s="229"/>
      <c r="K284" s="229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159</v>
      </c>
      <c r="AU284" s="239" t="s">
        <v>83</v>
      </c>
      <c r="AV284" s="13" t="s">
        <v>83</v>
      </c>
      <c r="AW284" s="13" t="s">
        <v>35</v>
      </c>
      <c r="AX284" s="13" t="s">
        <v>73</v>
      </c>
      <c r="AY284" s="239" t="s">
        <v>134</v>
      </c>
    </row>
    <row r="285" s="14" customFormat="1">
      <c r="A285" s="14"/>
      <c r="B285" s="240"/>
      <c r="C285" s="241"/>
      <c r="D285" s="230" t="s">
        <v>159</v>
      </c>
      <c r="E285" s="242" t="s">
        <v>19</v>
      </c>
      <c r="F285" s="243" t="s">
        <v>160</v>
      </c>
      <c r="G285" s="241"/>
      <c r="H285" s="244">
        <v>1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159</v>
      </c>
      <c r="AU285" s="250" t="s">
        <v>83</v>
      </c>
      <c r="AV285" s="14" t="s">
        <v>142</v>
      </c>
      <c r="AW285" s="14" t="s">
        <v>35</v>
      </c>
      <c r="AX285" s="14" t="s">
        <v>81</v>
      </c>
      <c r="AY285" s="250" t="s">
        <v>134</v>
      </c>
    </row>
    <row r="286" s="2" customFormat="1" ht="24.15" customHeight="1">
      <c r="A286" s="40"/>
      <c r="B286" s="41"/>
      <c r="C286" s="206" t="s">
        <v>312</v>
      </c>
      <c r="D286" s="206" t="s">
        <v>137</v>
      </c>
      <c r="E286" s="207" t="s">
        <v>622</v>
      </c>
      <c r="F286" s="208" t="s">
        <v>623</v>
      </c>
      <c r="G286" s="209" t="s">
        <v>344</v>
      </c>
      <c r="H286" s="210">
        <v>5</v>
      </c>
      <c r="I286" s="211"/>
      <c r="J286" s="212">
        <f>ROUND(I286*H286,2)</f>
        <v>0</v>
      </c>
      <c r="K286" s="208" t="s">
        <v>158</v>
      </c>
      <c r="L286" s="46"/>
      <c r="M286" s="213" t="s">
        <v>19</v>
      </c>
      <c r="N286" s="214" t="s">
        <v>44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142</v>
      </c>
      <c r="AT286" s="217" t="s">
        <v>137</v>
      </c>
      <c r="AU286" s="217" t="s">
        <v>83</v>
      </c>
      <c r="AY286" s="19" t="s">
        <v>134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81</v>
      </c>
      <c r="BK286" s="218">
        <f>ROUND(I286*H286,2)</f>
        <v>0</v>
      </c>
      <c r="BL286" s="19" t="s">
        <v>142</v>
      </c>
      <c r="BM286" s="217" t="s">
        <v>624</v>
      </c>
    </row>
    <row r="287" s="13" customFormat="1">
      <c r="A287" s="13"/>
      <c r="B287" s="228"/>
      <c r="C287" s="229"/>
      <c r="D287" s="230" t="s">
        <v>159</v>
      </c>
      <c r="E287" s="231" t="s">
        <v>19</v>
      </c>
      <c r="F287" s="232" t="s">
        <v>625</v>
      </c>
      <c r="G287" s="229"/>
      <c r="H287" s="233">
        <v>5</v>
      </c>
      <c r="I287" s="234"/>
      <c r="J287" s="229"/>
      <c r="K287" s="229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159</v>
      </c>
      <c r="AU287" s="239" t="s">
        <v>83</v>
      </c>
      <c r="AV287" s="13" t="s">
        <v>83</v>
      </c>
      <c r="AW287" s="13" t="s">
        <v>35</v>
      </c>
      <c r="AX287" s="13" t="s">
        <v>73</v>
      </c>
      <c r="AY287" s="239" t="s">
        <v>134</v>
      </c>
    </row>
    <row r="288" s="14" customFormat="1">
      <c r="A288" s="14"/>
      <c r="B288" s="240"/>
      <c r="C288" s="241"/>
      <c r="D288" s="230" t="s">
        <v>159</v>
      </c>
      <c r="E288" s="242" t="s">
        <v>19</v>
      </c>
      <c r="F288" s="243" t="s">
        <v>160</v>
      </c>
      <c r="G288" s="241"/>
      <c r="H288" s="244">
        <v>5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159</v>
      </c>
      <c r="AU288" s="250" t="s">
        <v>83</v>
      </c>
      <c r="AV288" s="14" t="s">
        <v>142</v>
      </c>
      <c r="AW288" s="14" t="s">
        <v>35</v>
      </c>
      <c r="AX288" s="14" t="s">
        <v>81</v>
      </c>
      <c r="AY288" s="250" t="s">
        <v>134</v>
      </c>
    </row>
    <row r="289" s="2" customFormat="1" ht="24.15" customHeight="1">
      <c r="A289" s="40"/>
      <c r="B289" s="41"/>
      <c r="C289" s="206" t="s">
        <v>626</v>
      </c>
      <c r="D289" s="206" t="s">
        <v>137</v>
      </c>
      <c r="E289" s="207" t="s">
        <v>627</v>
      </c>
      <c r="F289" s="208" t="s">
        <v>628</v>
      </c>
      <c r="G289" s="209" t="s">
        <v>344</v>
      </c>
      <c r="H289" s="210">
        <v>8</v>
      </c>
      <c r="I289" s="211"/>
      <c r="J289" s="212">
        <f>ROUND(I289*H289,2)</f>
        <v>0</v>
      </c>
      <c r="K289" s="208" t="s">
        <v>141</v>
      </c>
      <c r="L289" s="46"/>
      <c r="M289" s="213" t="s">
        <v>19</v>
      </c>
      <c r="N289" s="214" t="s">
        <v>44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142</v>
      </c>
      <c r="AT289" s="217" t="s">
        <v>137</v>
      </c>
      <c r="AU289" s="217" t="s">
        <v>83</v>
      </c>
      <c r="AY289" s="19" t="s">
        <v>134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81</v>
      </c>
      <c r="BK289" s="218">
        <f>ROUND(I289*H289,2)</f>
        <v>0</v>
      </c>
      <c r="BL289" s="19" t="s">
        <v>142</v>
      </c>
      <c r="BM289" s="217" t="s">
        <v>629</v>
      </c>
    </row>
    <row r="290" s="2" customFormat="1">
      <c r="A290" s="40"/>
      <c r="B290" s="41"/>
      <c r="C290" s="42"/>
      <c r="D290" s="219" t="s">
        <v>143</v>
      </c>
      <c r="E290" s="42"/>
      <c r="F290" s="220" t="s">
        <v>630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143</v>
      </c>
      <c r="AU290" s="19" t="s">
        <v>83</v>
      </c>
    </row>
    <row r="291" s="13" customFormat="1">
      <c r="A291" s="13"/>
      <c r="B291" s="228"/>
      <c r="C291" s="229"/>
      <c r="D291" s="230" t="s">
        <v>159</v>
      </c>
      <c r="E291" s="231" t="s">
        <v>19</v>
      </c>
      <c r="F291" s="232" t="s">
        <v>631</v>
      </c>
      <c r="G291" s="229"/>
      <c r="H291" s="233">
        <v>8</v>
      </c>
      <c r="I291" s="234"/>
      <c r="J291" s="229"/>
      <c r="K291" s="229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159</v>
      </c>
      <c r="AU291" s="239" t="s">
        <v>83</v>
      </c>
      <c r="AV291" s="13" t="s">
        <v>83</v>
      </c>
      <c r="AW291" s="13" t="s">
        <v>35</v>
      </c>
      <c r="AX291" s="13" t="s">
        <v>73</v>
      </c>
      <c r="AY291" s="239" t="s">
        <v>134</v>
      </c>
    </row>
    <row r="292" s="14" customFormat="1">
      <c r="A292" s="14"/>
      <c r="B292" s="240"/>
      <c r="C292" s="241"/>
      <c r="D292" s="230" t="s">
        <v>159</v>
      </c>
      <c r="E292" s="242" t="s">
        <v>19</v>
      </c>
      <c r="F292" s="243" t="s">
        <v>160</v>
      </c>
      <c r="G292" s="241"/>
      <c r="H292" s="244">
        <v>8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159</v>
      </c>
      <c r="AU292" s="250" t="s">
        <v>83</v>
      </c>
      <c r="AV292" s="14" t="s">
        <v>142</v>
      </c>
      <c r="AW292" s="14" t="s">
        <v>35</v>
      </c>
      <c r="AX292" s="14" t="s">
        <v>81</v>
      </c>
      <c r="AY292" s="250" t="s">
        <v>134</v>
      </c>
    </row>
    <row r="293" s="2" customFormat="1" ht="33" customHeight="1">
      <c r="A293" s="40"/>
      <c r="B293" s="41"/>
      <c r="C293" s="255" t="s">
        <v>318</v>
      </c>
      <c r="D293" s="255" t="s">
        <v>215</v>
      </c>
      <c r="E293" s="256" t="s">
        <v>632</v>
      </c>
      <c r="F293" s="257" t="s">
        <v>633</v>
      </c>
      <c r="G293" s="258" t="s">
        <v>344</v>
      </c>
      <c r="H293" s="259">
        <v>7.1050000000000004</v>
      </c>
      <c r="I293" s="260"/>
      <c r="J293" s="261">
        <f>ROUND(I293*H293,2)</f>
        <v>0</v>
      </c>
      <c r="K293" s="257" t="s">
        <v>141</v>
      </c>
      <c r="L293" s="262"/>
      <c r="M293" s="263" t="s">
        <v>19</v>
      </c>
      <c r="N293" s="264" t="s">
        <v>44</v>
      </c>
      <c r="O293" s="86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167</v>
      </c>
      <c r="AT293" s="217" t="s">
        <v>215</v>
      </c>
      <c r="AU293" s="217" t="s">
        <v>83</v>
      </c>
      <c r="AY293" s="19" t="s">
        <v>134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81</v>
      </c>
      <c r="BK293" s="218">
        <f>ROUND(I293*H293,2)</f>
        <v>0</v>
      </c>
      <c r="BL293" s="19" t="s">
        <v>142</v>
      </c>
      <c r="BM293" s="217" t="s">
        <v>634</v>
      </c>
    </row>
    <row r="294" s="2" customFormat="1" ht="33" customHeight="1">
      <c r="A294" s="40"/>
      <c r="B294" s="41"/>
      <c r="C294" s="255" t="s">
        <v>635</v>
      </c>
      <c r="D294" s="255" t="s">
        <v>215</v>
      </c>
      <c r="E294" s="256" t="s">
        <v>636</v>
      </c>
      <c r="F294" s="257" t="s">
        <v>637</v>
      </c>
      <c r="G294" s="258" t="s">
        <v>344</v>
      </c>
      <c r="H294" s="259">
        <v>1.0149999999999999</v>
      </c>
      <c r="I294" s="260"/>
      <c r="J294" s="261">
        <f>ROUND(I294*H294,2)</f>
        <v>0</v>
      </c>
      <c r="K294" s="257" t="s">
        <v>158</v>
      </c>
      <c r="L294" s="262"/>
      <c r="M294" s="263" t="s">
        <v>19</v>
      </c>
      <c r="N294" s="264" t="s">
        <v>44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167</v>
      </c>
      <c r="AT294" s="217" t="s">
        <v>215</v>
      </c>
      <c r="AU294" s="217" t="s">
        <v>83</v>
      </c>
      <c r="AY294" s="19" t="s">
        <v>134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81</v>
      </c>
      <c r="BK294" s="218">
        <f>ROUND(I294*H294,2)</f>
        <v>0</v>
      </c>
      <c r="BL294" s="19" t="s">
        <v>142</v>
      </c>
      <c r="BM294" s="217" t="s">
        <v>638</v>
      </c>
    </row>
    <row r="295" s="2" customFormat="1" ht="33" customHeight="1">
      <c r="A295" s="40"/>
      <c r="B295" s="41"/>
      <c r="C295" s="206" t="s">
        <v>323</v>
      </c>
      <c r="D295" s="206" t="s">
        <v>137</v>
      </c>
      <c r="E295" s="207" t="s">
        <v>639</v>
      </c>
      <c r="F295" s="208" t="s">
        <v>640</v>
      </c>
      <c r="G295" s="209" t="s">
        <v>248</v>
      </c>
      <c r="H295" s="210">
        <v>185.52000000000001</v>
      </c>
      <c r="I295" s="211"/>
      <c r="J295" s="212">
        <f>ROUND(I295*H295,2)</f>
        <v>0</v>
      </c>
      <c r="K295" s="208" t="s">
        <v>141</v>
      </c>
      <c r="L295" s="46"/>
      <c r="M295" s="213" t="s">
        <v>19</v>
      </c>
      <c r="N295" s="214" t="s">
        <v>44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142</v>
      </c>
      <c r="AT295" s="217" t="s">
        <v>137</v>
      </c>
      <c r="AU295" s="217" t="s">
        <v>83</v>
      </c>
      <c r="AY295" s="19" t="s">
        <v>134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81</v>
      </c>
      <c r="BK295" s="218">
        <f>ROUND(I295*H295,2)</f>
        <v>0</v>
      </c>
      <c r="BL295" s="19" t="s">
        <v>142</v>
      </c>
      <c r="BM295" s="217" t="s">
        <v>641</v>
      </c>
    </row>
    <row r="296" s="2" customFormat="1">
      <c r="A296" s="40"/>
      <c r="B296" s="41"/>
      <c r="C296" s="42"/>
      <c r="D296" s="219" t="s">
        <v>143</v>
      </c>
      <c r="E296" s="42"/>
      <c r="F296" s="220" t="s">
        <v>642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143</v>
      </c>
      <c r="AU296" s="19" t="s">
        <v>83</v>
      </c>
    </row>
    <row r="297" s="13" customFormat="1">
      <c r="A297" s="13"/>
      <c r="B297" s="228"/>
      <c r="C297" s="229"/>
      <c r="D297" s="230" t="s">
        <v>159</v>
      </c>
      <c r="E297" s="231" t="s">
        <v>19</v>
      </c>
      <c r="F297" s="232" t="s">
        <v>643</v>
      </c>
      <c r="G297" s="229"/>
      <c r="H297" s="233">
        <v>185.52000000000001</v>
      </c>
      <c r="I297" s="234"/>
      <c r="J297" s="229"/>
      <c r="K297" s="229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159</v>
      </c>
      <c r="AU297" s="239" t="s">
        <v>83</v>
      </c>
      <c r="AV297" s="13" t="s">
        <v>83</v>
      </c>
      <c r="AW297" s="13" t="s">
        <v>35</v>
      </c>
      <c r="AX297" s="13" t="s">
        <v>73</v>
      </c>
      <c r="AY297" s="239" t="s">
        <v>134</v>
      </c>
    </row>
    <row r="298" s="14" customFormat="1">
      <c r="A298" s="14"/>
      <c r="B298" s="240"/>
      <c r="C298" s="241"/>
      <c r="D298" s="230" t="s">
        <v>159</v>
      </c>
      <c r="E298" s="242" t="s">
        <v>19</v>
      </c>
      <c r="F298" s="243" t="s">
        <v>160</v>
      </c>
      <c r="G298" s="241"/>
      <c r="H298" s="244">
        <v>185.52000000000001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159</v>
      </c>
      <c r="AU298" s="250" t="s">
        <v>83</v>
      </c>
      <c r="AV298" s="14" t="s">
        <v>142</v>
      </c>
      <c r="AW298" s="14" t="s">
        <v>35</v>
      </c>
      <c r="AX298" s="14" t="s">
        <v>81</v>
      </c>
      <c r="AY298" s="250" t="s">
        <v>134</v>
      </c>
    </row>
    <row r="299" s="2" customFormat="1" ht="21.75" customHeight="1">
      <c r="A299" s="40"/>
      <c r="B299" s="41"/>
      <c r="C299" s="255" t="s">
        <v>644</v>
      </c>
      <c r="D299" s="255" t="s">
        <v>215</v>
      </c>
      <c r="E299" s="256" t="s">
        <v>645</v>
      </c>
      <c r="F299" s="257" t="s">
        <v>646</v>
      </c>
      <c r="G299" s="258" t="s">
        <v>344</v>
      </c>
      <c r="H299" s="259">
        <v>37.661000000000001</v>
      </c>
      <c r="I299" s="260"/>
      <c r="J299" s="261">
        <f>ROUND(I299*H299,2)</f>
        <v>0</v>
      </c>
      <c r="K299" s="257" t="s">
        <v>158</v>
      </c>
      <c r="L299" s="262"/>
      <c r="M299" s="263" t="s">
        <v>19</v>
      </c>
      <c r="N299" s="264" t="s">
        <v>44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167</v>
      </c>
      <c r="AT299" s="217" t="s">
        <v>215</v>
      </c>
      <c r="AU299" s="217" t="s">
        <v>83</v>
      </c>
      <c r="AY299" s="19" t="s">
        <v>134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81</v>
      </c>
      <c r="BK299" s="218">
        <f>ROUND(I299*H299,2)</f>
        <v>0</v>
      </c>
      <c r="BL299" s="19" t="s">
        <v>142</v>
      </c>
      <c r="BM299" s="217" t="s">
        <v>647</v>
      </c>
    </row>
    <row r="300" s="13" customFormat="1">
      <c r="A300" s="13"/>
      <c r="B300" s="228"/>
      <c r="C300" s="229"/>
      <c r="D300" s="230" t="s">
        <v>159</v>
      </c>
      <c r="E300" s="231" t="s">
        <v>19</v>
      </c>
      <c r="F300" s="232" t="s">
        <v>648</v>
      </c>
      <c r="G300" s="229"/>
      <c r="H300" s="233">
        <v>37.661000000000001</v>
      </c>
      <c r="I300" s="234"/>
      <c r="J300" s="229"/>
      <c r="K300" s="229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159</v>
      </c>
      <c r="AU300" s="239" t="s">
        <v>83</v>
      </c>
      <c r="AV300" s="13" t="s">
        <v>83</v>
      </c>
      <c r="AW300" s="13" t="s">
        <v>35</v>
      </c>
      <c r="AX300" s="13" t="s">
        <v>73</v>
      </c>
      <c r="AY300" s="239" t="s">
        <v>134</v>
      </c>
    </row>
    <row r="301" s="14" customFormat="1">
      <c r="A301" s="14"/>
      <c r="B301" s="240"/>
      <c r="C301" s="241"/>
      <c r="D301" s="230" t="s">
        <v>159</v>
      </c>
      <c r="E301" s="242" t="s">
        <v>19</v>
      </c>
      <c r="F301" s="243" t="s">
        <v>160</v>
      </c>
      <c r="G301" s="241"/>
      <c r="H301" s="244">
        <v>37.661000000000001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0" t="s">
        <v>159</v>
      </c>
      <c r="AU301" s="250" t="s">
        <v>83</v>
      </c>
      <c r="AV301" s="14" t="s">
        <v>142</v>
      </c>
      <c r="AW301" s="14" t="s">
        <v>35</v>
      </c>
      <c r="AX301" s="14" t="s">
        <v>81</v>
      </c>
      <c r="AY301" s="250" t="s">
        <v>134</v>
      </c>
    </row>
    <row r="302" s="2" customFormat="1" ht="33" customHeight="1">
      <c r="A302" s="40"/>
      <c r="B302" s="41"/>
      <c r="C302" s="206" t="s">
        <v>328</v>
      </c>
      <c r="D302" s="206" t="s">
        <v>137</v>
      </c>
      <c r="E302" s="207" t="s">
        <v>649</v>
      </c>
      <c r="F302" s="208" t="s">
        <v>650</v>
      </c>
      <c r="G302" s="209" t="s">
        <v>248</v>
      </c>
      <c r="H302" s="210">
        <v>22.600000000000001</v>
      </c>
      <c r="I302" s="211"/>
      <c r="J302" s="212">
        <f>ROUND(I302*H302,2)</f>
        <v>0</v>
      </c>
      <c r="K302" s="208" t="s">
        <v>141</v>
      </c>
      <c r="L302" s="46"/>
      <c r="M302" s="213" t="s">
        <v>19</v>
      </c>
      <c r="N302" s="214" t="s">
        <v>44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142</v>
      </c>
      <c r="AT302" s="217" t="s">
        <v>137</v>
      </c>
      <c r="AU302" s="217" t="s">
        <v>83</v>
      </c>
      <c r="AY302" s="19" t="s">
        <v>134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81</v>
      </c>
      <c r="BK302" s="218">
        <f>ROUND(I302*H302,2)</f>
        <v>0</v>
      </c>
      <c r="BL302" s="19" t="s">
        <v>142</v>
      </c>
      <c r="BM302" s="217" t="s">
        <v>651</v>
      </c>
    </row>
    <row r="303" s="2" customFormat="1">
      <c r="A303" s="40"/>
      <c r="B303" s="41"/>
      <c r="C303" s="42"/>
      <c r="D303" s="219" t="s">
        <v>143</v>
      </c>
      <c r="E303" s="42"/>
      <c r="F303" s="220" t="s">
        <v>652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143</v>
      </c>
      <c r="AU303" s="19" t="s">
        <v>83</v>
      </c>
    </row>
    <row r="304" s="13" customFormat="1">
      <c r="A304" s="13"/>
      <c r="B304" s="228"/>
      <c r="C304" s="229"/>
      <c r="D304" s="230" t="s">
        <v>159</v>
      </c>
      <c r="E304" s="231" t="s">
        <v>19</v>
      </c>
      <c r="F304" s="232" t="s">
        <v>653</v>
      </c>
      <c r="G304" s="229"/>
      <c r="H304" s="233">
        <v>22.600000000000001</v>
      </c>
      <c r="I304" s="234"/>
      <c r="J304" s="229"/>
      <c r="K304" s="229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159</v>
      </c>
      <c r="AU304" s="239" t="s">
        <v>83</v>
      </c>
      <c r="AV304" s="13" t="s">
        <v>83</v>
      </c>
      <c r="AW304" s="13" t="s">
        <v>35</v>
      </c>
      <c r="AX304" s="13" t="s">
        <v>73</v>
      </c>
      <c r="AY304" s="239" t="s">
        <v>134</v>
      </c>
    </row>
    <row r="305" s="14" customFormat="1">
      <c r="A305" s="14"/>
      <c r="B305" s="240"/>
      <c r="C305" s="241"/>
      <c r="D305" s="230" t="s">
        <v>159</v>
      </c>
      <c r="E305" s="242" t="s">
        <v>19</v>
      </c>
      <c r="F305" s="243" t="s">
        <v>160</v>
      </c>
      <c r="G305" s="241"/>
      <c r="H305" s="244">
        <v>22.600000000000001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159</v>
      </c>
      <c r="AU305" s="250" t="s">
        <v>83</v>
      </c>
      <c r="AV305" s="14" t="s">
        <v>142</v>
      </c>
      <c r="AW305" s="14" t="s">
        <v>35</v>
      </c>
      <c r="AX305" s="14" t="s">
        <v>81</v>
      </c>
      <c r="AY305" s="250" t="s">
        <v>134</v>
      </c>
    </row>
    <row r="306" s="2" customFormat="1" ht="21.75" customHeight="1">
      <c r="A306" s="40"/>
      <c r="B306" s="41"/>
      <c r="C306" s="255" t="s">
        <v>654</v>
      </c>
      <c r="D306" s="255" t="s">
        <v>215</v>
      </c>
      <c r="E306" s="256" t="s">
        <v>655</v>
      </c>
      <c r="F306" s="257" t="s">
        <v>656</v>
      </c>
      <c r="G306" s="258" t="s">
        <v>344</v>
      </c>
      <c r="H306" s="259">
        <v>4.5880000000000001</v>
      </c>
      <c r="I306" s="260"/>
      <c r="J306" s="261">
        <f>ROUND(I306*H306,2)</f>
        <v>0</v>
      </c>
      <c r="K306" s="257" t="s">
        <v>158</v>
      </c>
      <c r="L306" s="262"/>
      <c r="M306" s="263" t="s">
        <v>19</v>
      </c>
      <c r="N306" s="264" t="s">
        <v>44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167</v>
      </c>
      <c r="AT306" s="217" t="s">
        <v>215</v>
      </c>
      <c r="AU306" s="217" t="s">
        <v>83</v>
      </c>
      <c r="AY306" s="19" t="s">
        <v>134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81</v>
      </c>
      <c r="BK306" s="218">
        <f>ROUND(I306*H306,2)</f>
        <v>0</v>
      </c>
      <c r="BL306" s="19" t="s">
        <v>142</v>
      </c>
      <c r="BM306" s="217" t="s">
        <v>657</v>
      </c>
    </row>
    <row r="307" s="13" customFormat="1">
      <c r="A307" s="13"/>
      <c r="B307" s="228"/>
      <c r="C307" s="229"/>
      <c r="D307" s="230" t="s">
        <v>159</v>
      </c>
      <c r="E307" s="231" t="s">
        <v>19</v>
      </c>
      <c r="F307" s="232" t="s">
        <v>658</v>
      </c>
      <c r="G307" s="229"/>
      <c r="H307" s="233">
        <v>4.5880000000000001</v>
      </c>
      <c r="I307" s="234"/>
      <c r="J307" s="229"/>
      <c r="K307" s="229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159</v>
      </c>
      <c r="AU307" s="239" t="s">
        <v>83</v>
      </c>
      <c r="AV307" s="13" t="s">
        <v>83</v>
      </c>
      <c r="AW307" s="13" t="s">
        <v>35</v>
      </c>
      <c r="AX307" s="13" t="s">
        <v>73</v>
      </c>
      <c r="AY307" s="239" t="s">
        <v>134</v>
      </c>
    </row>
    <row r="308" s="14" customFormat="1">
      <c r="A308" s="14"/>
      <c r="B308" s="240"/>
      <c r="C308" s="241"/>
      <c r="D308" s="230" t="s">
        <v>159</v>
      </c>
      <c r="E308" s="242" t="s">
        <v>19</v>
      </c>
      <c r="F308" s="243" t="s">
        <v>160</v>
      </c>
      <c r="G308" s="241"/>
      <c r="H308" s="244">
        <v>4.5880000000000001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159</v>
      </c>
      <c r="AU308" s="250" t="s">
        <v>83</v>
      </c>
      <c r="AV308" s="14" t="s">
        <v>142</v>
      </c>
      <c r="AW308" s="14" t="s">
        <v>35</v>
      </c>
      <c r="AX308" s="14" t="s">
        <v>81</v>
      </c>
      <c r="AY308" s="250" t="s">
        <v>134</v>
      </c>
    </row>
    <row r="309" s="2" customFormat="1" ht="33" customHeight="1">
      <c r="A309" s="40"/>
      <c r="B309" s="41"/>
      <c r="C309" s="206" t="s">
        <v>333</v>
      </c>
      <c r="D309" s="206" t="s">
        <v>137</v>
      </c>
      <c r="E309" s="207" t="s">
        <v>659</v>
      </c>
      <c r="F309" s="208" t="s">
        <v>660</v>
      </c>
      <c r="G309" s="209" t="s">
        <v>248</v>
      </c>
      <c r="H309" s="210">
        <v>2.6000000000000001</v>
      </c>
      <c r="I309" s="211"/>
      <c r="J309" s="212">
        <f>ROUND(I309*H309,2)</f>
        <v>0</v>
      </c>
      <c r="K309" s="208" t="s">
        <v>141</v>
      </c>
      <c r="L309" s="46"/>
      <c r="M309" s="213" t="s">
        <v>19</v>
      </c>
      <c r="N309" s="214" t="s">
        <v>44</v>
      </c>
      <c r="O309" s="86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142</v>
      </c>
      <c r="AT309" s="217" t="s">
        <v>137</v>
      </c>
      <c r="AU309" s="217" t="s">
        <v>83</v>
      </c>
      <c r="AY309" s="19" t="s">
        <v>134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81</v>
      </c>
      <c r="BK309" s="218">
        <f>ROUND(I309*H309,2)</f>
        <v>0</v>
      </c>
      <c r="BL309" s="19" t="s">
        <v>142</v>
      </c>
      <c r="BM309" s="217" t="s">
        <v>661</v>
      </c>
    </row>
    <row r="310" s="2" customFormat="1">
      <c r="A310" s="40"/>
      <c r="B310" s="41"/>
      <c r="C310" s="42"/>
      <c r="D310" s="219" t="s">
        <v>143</v>
      </c>
      <c r="E310" s="42"/>
      <c r="F310" s="220" t="s">
        <v>662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143</v>
      </c>
      <c r="AU310" s="19" t="s">
        <v>83</v>
      </c>
    </row>
    <row r="311" s="13" customFormat="1">
      <c r="A311" s="13"/>
      <c r="B311" s="228"/>
      <c r="C311" s="229"/>
      <c r="D311" s="230" t="s">
        <v>159</v>
      </c>
      <c r="E311" s="231" t="s">
        <v>19</v>
      </c>
      <c r="F311" s="232" t="s">
        <v>663</v>
      </c>
      <c r="G311" s="229"/>
      <c r="H311" s="233">
        <v>2.6000000000000001</v>
      </c>
      <c r="I311" s="234"/>
      <c r="J311" s="229"/>
      <c r="K311" s="229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159</v>
      </c>
      <c r="AU311" s="239" t="s">
        <v>83</v>
      </c>
      <c r="AV311" s="13" t="s">
        <v>83</v>
      </c>
      <c r="AW311" s="13" t="s">
        <v>35</v>
      </c>
      <c r="AX311" s="13" t="s">
        <v>73</v>
      </c>
      <c r="AY311" s="239" t="s">
        <v>134</v>
      </c>
    </row>
    <row r="312" s="14" customFormat="1">
      <c r="A312" s="14"/>
      <c r="B312" s="240"/>
      <c r="C312" s="241"/>
      <c r="D312" s="230" t="s">
        <v>159</v>
      </c>
      <c r="E312" s="242" t="s">
        <v>19</v>
      </c>
      <c r="F312" s="243" t="s">
        <v>160</v>
      </c>
      <c r="G312" s="241"/>
      <c r="H312" s="244">
        <v>2.6000000000000001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159</v>
      </c>
      <c r="AU312" s="250" t="s">
        <v>83</v>
      </c>
      <c r="AV312" s="14" t="s">
        <v>142</v>
      </c>
      <c r="AW312" s="14" t="s">
        <v>35</v>
      </c>
      <c r="AX312" s="14" t="s">
        <v>81</v>
      </c>
      <c r="AY312" s="250" t="s">
        <v>134</v>
      </c>
    </row>
    <row r="313" s="2" customFormat="1" ht="21.75" customHeight="1">
      <c r="A313" s="40"/>
      <c r="B313" s="41"/>
      <c r="C313" s="255" t="s">
        <v>664</v>
      </c>
      <c r="D313" s="255" t="s">
        <v>215</v>
      </c>
      <c r="E313" s="256" t="s">
        <v>665</v>
      </c>
      <c r="F313" s="257" t="s">
        <v>666</v>
      </c>
      <c r="G313" s="258" t="s">
        <v>344</v>
      </c>
      <c r="H313" s="259">
        <v>0.51200000000000001</v>
      </c>
      <c r="I313" s="260"/>
      <c r="J313" s="261">
        <f>ROUND(I313*H313,2)</f>
        <v>0</v>
      </c>
      <c r="K313" s="257" t="s">
        <v>158</v>
      </c>
      <c r="L313" s="262"/>
      <c r="M313" s="263" t="s">
        <v>19</v>
      </c>
      <c r="N313" s="264" t="s">
        <v>44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167</v>
      </c>
      <c r="AT313" s="217" t="s">
        <v>215</v>
      </c>
      <c r="AU313" s="217" t="s">
        <v>83</v>
      </c>
      <c r="AY313" s="19" t="s">
        <v>134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81</v>
      </c>
      <c r="BK313" s="218">
        <f>ROUND(I313*H313,2)</f>
        <v>0</v>
      </c>
      <c r="BL313" s="19" t="s">
        <v>142</v>
      </c>
      <c r="BM313" s="217" t="s">
        <v>667</v>
      </c>
    </row>
    <row r="314" s="13" customFormat="1">
      <c r="A314" s="13"/>
      <c r="B314" s="228"/>
      <c r="C314" s="229"/>
      <c r="D314" s="230" t="s">
        <v>159</v>
      </c>
      <c r="E314" s="231" t="s">
        <v>19</v>
      </c>
      <c r="F314" s="232" t="s">
        <v>668</v>
      </c>
      <c r="G314" s="229"/>
      <c r="H314" s="233">
        <v>0.51200000000000001</v>
      </c>
      <c r="I314" s="234"/>
      <c r="J314" s="229"/>
      <c r="K314" s="229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159</v>
      </c>
      <c r="AU314" s="239" t="s">
        <v>83</v>
      </c>
      <c r="AV314" s="13" t="s">
        <v>83</v>
      </c>
      <c r="AW314" s="13" t="s">
        <v>35</v>
      </c>
      <c r="AX314" s="13" t="s">
        <v>73</v>
      </c>
      <c r="AY314" s="239" t="s">
        <v>134</v>
      </c>
    </row>
    <row r="315" s="14" customFormat="1">
      <c r="A315" s="14"/>
      <c r="B315" s="240"/>
      <c r="C315" s="241"/>
      <c r="D315" s="230" t="s">
        <v>159</v>
      </c>
      <c r="E315" s="242" t="s">
        <v>19</v>
      </c>
      <c r="F315" s="243" t="s">
        <v>160</v>
      </c>
      <c r="G315" s="241"/>
      <c r="H315" s="244">
        <v>0.51200000000000001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159</v>
      </c>
      <c r="AU315" s="250" t="s">
        <v>83</v>
      </c>
      <c r="AV315" s="14" t="s">
        <v>142</v>
      </c>
      <c r="AW315" s="14" t="s">
        <v>35</v>
      </c>
      <c r="AX315" s="14" t="s">
        <v>81</v>
      </c>
      <c r="AY315" s="250" t="s">
        <v>134</v>
      </c>
    </row>
    <row r="316" s="2" customFormat="1" ht="33" customHeight="1">
      <c r="A316" s="40"/>
      <c r="B316" s="41"/>
      <c r="C316" s="206" t="s">
        <v>338</v>
      </c>
      <c r="D316" s="206" t="s">
        <v>137</v>
      </c>
      <c r="E316" s="207" t="s">
        <v>669</v>
      </c>
      <c r="F316" s="208" t="s">
        <v>670</v>
      </c>
      <c r="G316" s="209" t="s">
        <v>344</v>
      </c>
      <c r="H316" s="210">
        <v>20</v>
      </c>
      <c r="I316" s="211"/>
      <c r="J316" s="212">
        <f>ROUND(I316*H316,2)</f>
        <v>0</v>
      </c>
      <c r="K316" s="208" t="s">
        <v>141</v>
      </c>
      <c r="L316" s="46"/>
      <c r="M316" s="213" t="s">
        <v>19</v>
      </c>
      <c r="N316" s="214" t="s">
        <v>44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142</v>
      </c>
      <c r="AT316" s="217" t="s">
        <v>137</v>
      </c>
      <c r="AU316" s="217" t="s">
        <v>83</v>
      </c>
      <c r="AY316" s="19" t="s">
        <v>134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81</v>
      </c>
      <c r="BK316" s="218">
        <f>ROUND(I316*H316,2)</f>
        <v>0</v>
      </c>
      <c r="BL316" s="19" t="s">
        <v>142</v>
      </c>
      <c r="BM316" s="217" t="s">
        <v>671</v>
      </c>
    </row>
    <row r="317" s="2" customFormat="1">
      <c r="A317" s="40"/>
      <c r="B317" s="41"/>
      <c r="C317" s="42"/>
      <c r="D317" s="219" t="s">
        <v>143</v>
      </c>
      <c r="E317" s="42"/>
      <c r="F317" s="220" t="s">
        <v>672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143</v>
      </c>
      <c r="AU317" s="19" t="s">
        <v>83</v>
      </c>
    </row>
    <row r="318" s="13" customFormat="1">
      <c r="A318" s="13"/>
      <c r="B318" s="228"/>
      <c r="C318" s="229"/>
      <c r="D318" s="230" t="s">
        <v>159</v>
      </c>
      <c r="E318" s="231" t="s">
        <v>19</v>
      </c>
      <c r="F318" s="232" t="s">
        <v>673</v>
      </c>
      <c r="G318" s="229"/>
      <c r="H318" s="233">
        <v>20</v>
      </c>
      <c r="I318" s="234"/>
      <c r="J318" s="229"/>
      <c r="K318" s="229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159</v>
      </c>
      <c r="AU318" s="239" t="s">
        <v>83</v>
      </c>
      <c r="AV318" s="13" t="s">
        <v>83</v>
      </c>
      <c r="AW318" s="13" t="s">
        <v>35</v>
      </c>
      <c r="AX318" s="13" t="s">
        <v>73</v>
      </c>
      <c r="AY318" s="239" t="s">
        <v>134</v>
      </c>
    </row>
    <row r="319" s="14" customFormat="1">
      <c r="A319" s="14"/>
      <c r="B319" s="240"/>
      <c r="C319" s="241"/>
      <c r="D319" s="230" t="s">
        <v>159</v>
      </c>
      <c r="E319" s="242" t="s">
        <v>19</v>
      </c>
      <c r="F319" s="243" t="s">
        <v>160</v>
      </c>
      <c r="G319" s="241"/>
      <c r="H319" s="244">
        <v>20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159</v>
      </c>
      <c r="AU319" s="250" t="s">
        <v>83</v>
      </c>
      <c r="AV319" s="14" t="s">
        <v>142</v>
      </c>
      <c r="AW319" s="14" t="s">
        <v>35</v>
      </c>
      <c r="AX319" s="14" t="s">
        <v>81</v>
      </c>
      <c r="AY319" s="250" t="s">
        <v>134</v>
      </c>
    </row>
    <row r="320" s="2" customFormat="1" ht="16.5" customHeight="1">
      <c r="A320" s="40"/>
      <c r="B320" s="41"/>
      <c r="C320" s="255" t="s">
        <v>674</v>
      </c>
      <c r="D320" s="255" t="s">
        <v>215</v>
      </c>
      <c r="E320" s="256" t="s">
        <v>675</v>
      </c>
      <c r="F320" s="257" t="s">
        <v>676</v>
      </c>
      <c r="G320" s="258" t="s">
        <v>344</v>
      </c>
      <c r="H320" s="259">
        <v>14</v>
      </c>
      <c r="I320" s="260"/>
      <c r="J320" s="261">
        <f>ROUND(I320*H320,2)</f>
        <v>0</v>
      </c>
      <c r="K320" s="257" t="s">
        <v>141</v>
      </c>
      <c r="L320" s="262"/>
      <c r="M320" s="263" t="s">
        <v>19</v>
      </c>
      <c r="N320" s="264" t="s">
        <v>44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167</v>
      </c>
      <c r="AT320" s="217" t="s">
        <v>215</v>
      </c>
      <c r="AU320" s="217" t="s">
        <v>83</v>
      </c>
      <c r="AY320" s="19" t="s">
        <v>134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81</v>
      </c>
      <c r="BK320" s="218">
        <f>ROUND(I320*H320,2)</f>
        <v>0</v>
      </c>
      <c r="BL320" s="19" t="s">
        <v>142</v>
      </c>
      <c r="BM320" s="217" t="s">
        <v>677</v>
      </c>
    </row>
    <row r="321" s="13" customFormat="1">
      <c r="A321" s="13"/>
      <c r="B321" s="228"/>
      <c r="C321" s="229"/>
      <c r="D321" s="230" t="s">
        <v>159</v>
      </c>
      <c r="E321" s="231" t="s">
        <v>19</v>
      </c>
      <c r="F321" s="232" t="s">
        <v>207</v>
      </c>
      <c r="G321" s="229"/>
      <c r="H321" s="233">
        <v>14</v>
      </c>
      <c r="I321" s="234"/>
      <c r="J321" s="229"/>
      <c r="K321" s="229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159</v>
      </c>
      <c r="AU321" s="239" t="s">
        <v>83</v>
      </c>
      <c r="AV321" s="13" t="s">
        <v>83</v>
      </c>
      <c r="AW321" s="13" t="s">
        <v>35</v>
      </c>
      <c r="AX321" s="13" t="s">
        <v>73</v>
      </c>
      <c r="AY321" s="239" t="s">
        <v>134</v>
      </c>
    </row>
    <row r="322" s="14" customFormat="1">
      <c r="A322" s="14"/>
      <c r="B322" s="240"/>
      <c r="C322" s="241"/>
      <c r="D322" s="230" t="s">
        <v>159</v>
      </c>
      <c r="E322" s="242" t="s">
        <v>19</v>
      </c>
      <c r="F322" s="243" t="s">
        <v>160</v>
      </c>
      <c r="G322" s="241"/>
      <c r="H322" s="244">
        <v>14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159</v>
      </c>
      <c r="AU322" s="250" t="s">
        <v>83</v>
      </c>
      <c r="AV322" s="14" t="s">
        <v>142</v>
      </c>
      <c r="AW322" s="14" t="s">
        <v>35</v>
      </c>
      <c r="AX322" s="14" t="s">
        <v>81</v>
      </c>
      <c r="AY322" s="250" t="s">
        <v>134</v>
      </c>
    </row>
    <row r="323" s="2" customFormat="1" ht="16.5" customHeight="1">
      <c r="A323" s="40"/>
      <c r="B323" s="41"/>
      <c r="C323" s="255" t="s">
        <v>345</v>
      </c>
      <c r="D323" s="255" t="s">
        <v>215</v>
      </c>
      <c r="E323" s="256" t="s">
        <v>678</v>
      </c>
      <c r="F323" s="257" t="s">
        <v>679</v>
      </c>
      <c r="G323" s="258" t="s">
        <v>344</v>
      </c>
      <c r="H323" s="259">
        <v>4</v>
      </c>
      <c r="I323" s="260"/>
      <c r="J323" s="261">
        <f>ROUND(I323*H323,2)</f>
        <v>0</v>
      </c>
      <c r="K323" s="257" t="s">
        <v>141</v>
      </c>
      <c r="L323" s="262"/>
      <c r="M323" s="263" t="s">
        <v>19</v>
      </c>
      <c r="N323" s="264" t="s">
        <v>44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167</v>
      </c>
      <c r="AT323" s="217" t="s">
        <v>215</v>
      </c>
      <c r="AU323" s="217" t="s">
        <v>83</v>
      </c>
      <c r="AY323" s="19" t="s">
        <v>134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81</v>
      </c>
      <c r="BK323" s="218">
        <f>ROUND(I323*H323,2)</f>
        <v>0</v>
      </c>
      <c r="BL323" s="19" t="s">
        <v>142</v>
      </c>
      <c r="BM323" s="217" t="s">
        <v>680</v>
      </c>
    </row>
    <row r="324" s="13" customFormat="1">
      <c r="A324" s="13"/>
      <c r="B324" s="228"/>
      <c r="C324" s="229"/>
      <c r="D324" s="230" t="s">
        <v>159</v>
      </c>
      <c r="E324" s="231" t="s">
        <v>19</v>
      </c>
      <c r="F324" s="232" t="s">
        <v>142</v>
      </c>
      <c r="G324" s="229"/>
      <c r="H324" s="233">
        <v>4</v>
      </c>
      <c r="I324" s="234"/>
      <c r="J324" s="229"/>
      <c r="K324" s="229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159</v>
      </c>
      <c r="AU324" s="239" t="s">
        <v>83</v>
      </c>
      <c r="AV324" s="13" t="s">
        <v>83</v>
      </c>
      <c r="AW324" s="13" t="s">
        <v>35</v>
      </c>
      <c r="AX324" s="13" t="s">
        <v>73</v>
      </c>
      <c r="AY324" s="239" t="s">
        <v>134</v>
      </c>
    </row>
    <row r="325" s="14" customFormat="1">
      <c r="A325" s="14"/>
      <c r="B325" s="240"/>
      <c r="C325" s="241"/>
      <c r="D325" s="230" t="s">
        <v>159</v>
      </c>
      <c r="E325" s="242" t="s">
        <v>19</v>
      </c>
      <c r="F325" s="243" t="s">
        <v>160</v>
      </c>
      <c r="G325" s="241"/>
      <c r="H325" s="244">
        <v>4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159</v>
      </c>
      <c r="AU325" s="250" t="s">
        <v>83</v>
      </c>
      <c r="AV325" s="14" t="s">
        <v>142</v>
      </c>
      <c r="AW325" s="14" t="s">
        <v>35</v>
      </c>
      <c r="AX325" s="14" t="s">
        <v>81</v>
      </c>
      <c r="AY325" s="250" t="s">
        <v>134</v>
      </c>
    </row>
    <row r="326" s="2" customFormat="1" ht="16.5" customHeight="1">
      <c r="A326" s="40"/>
      <c r="B326" s="41"/>
      <c r="C326" s="255" t="s">
        <v>681</v>
      </c>
      <c r="D326" s="255" t="s">
        <v>215</v>
      </c>
      <c r="E326" s="256" t="s">
        <v>682</v>
      </c>
      <c r="F326" s="257" t="s">
        <v>683</v>
      </c>
      <c r="G326" s="258" t="s">
        <v>344</v>
      </c>
      <c r="H326" s="259">
        <v>2</v>
      </c>
      <c r="I326" s="260"/>
      <c r="J326" s="261">
        <f>ROUND(I326*H326,2)</f>
        <v>0</v>
      </c>
      <c r="K326" s="257" t="s">
        <v>141</v>
      </c>
      <c r="L326" s="262"/>
      <c r="M326" s="263" t="s">
        <v>19</v>
      </c>
      <c r="N326" s="264" t="s">
        <v>44</v>
      </c>
      <c r="O326" s="86"/>
      <c r="P326" s="215">
        <f>O326*H326</f>
        <v>0</v>
      </c>
      <c r="Q326" s="215">
        <v>0</v>
      </c>
      <c r="R326" s="215">
        <f>Q326*H326</f>
        <v>0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167</v>
      </c>
      <c r="AT326" s="217" t="s">
        <v>215</v>
      </c>
      <c r="AU326" s="217" t="s">
        <v>83</v>
      </c>
      <c r="AY326" s="19" t="s">
        <v>134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81</v>
      </c>
      <c r="BK326" s="218">
        <f>ROUND(I326*H326,2)</f>
        <v>0</v>
      </c>
      <c r="BL326" s="19" t="s">
        <v>142</v>
      </c>
      <c r="BM326" s="217" t="s">
        <v>684</v>
      </c>
    </row>
    <row r="327" s="13" customFormat="1">
      <c r="A327" s="13"/>
      <c r="B327" s="228"/>
      <c r="C327" s="229"/>
      <c r="D327" s="230" t="s">
        <v>159</v>
      </c>
      <c r="E327" s="231" t="s">
        <v>19</v>
      </c>
      <c r="F327" s="232" t="s">
        <v>83</v>
      </c>
      <c r="G327" s="229"/>
      <c r="H327" s="233">
        <v>2</v>
      </c>
      <c r="I327" s="234"/>
      <c r="J327" s="229"/>
      <c r="K327" s="229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159</v>
      </c>
      <c r="AU327" s="239" t="s">
        <v>83</v>
      </c>
      <c r="AV327" s="13" t="s">
        <v>83</v>
      </c>
      <c r="AW327" s="13" t="s">
        <v>35</v>
      </c>
      <c r="AX327" s="13" t="s">
        <v>73</v>
      </c>
      <c r="AY327" s="239" t="s">
        <v>134</v>
      </c>
    </row>
    <row r="328" s="14" customFormat="1">
      <c r="A328" s="14"/>
      <c r="B328" s="240"/>
      <c r="C328" s="241"/>
      <c r="D328" s="230" t="s">
        <v>159</v>
      </c>
      <c r="E328" s="242" t="s">
        <v>19</v>
      </c>
      <c r="F328" s="243" t="s">
        <v>160</v>
      </c>
      <c r="G328" s="241"/>
      <c r="H328" s="244">
        <v>2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0" t="s">
        <v>159</v>
      </c>
      <c r="AU328" s="250" t="s">
        <v>83</v>
      </c>
      <c r="AV328" s="14" t="s">
        <v>142</v>
      </c>
      <c r="AW328" s="14" t="s">
        <v>35</v>
      </c>
      <c r="AX328" s="14" t="s">
        <v>81</v>
      </c>
      <c r="AY328" s="250" t="s">
        <v>134</v>
      </c>
    </row>
    <row r="329" s="2" customFormat="1" ht="33" customHeight="1">
      <c r="A329" s="40"/>
      <c r="B329" s="41"/>
      <c r="C329" s="206" t="s">
        <v>350</v>
      </c>
      <c r="D329" s="206" t="s">
        <v>137</v>
      </c>
      <c r="E329" s="207" t="s">
        <v>685</v>
      </c>
      <c r="F329" s="208" t="s">
        <v>686</v>
      </c>
      <c r="G329" s="209" t="s">
        <v>344</v>
      </c>
      <c r="H329" s="210">
        <v>8</v>
      </c>
      <c r="I329" s="211"/>
      <c r="J329" s="212">
        <f>ROUND(I329*H329,2)</f>
        <v>0</v>
      </c>
      <c r="K329" s="208" t="s">
        <v>141</v>
      </c>
      <c r="L329" s="46"/>
      <c r="M329" s="213" t="s">
        <v>19</v>
      </c>
      <c r="N329" s="214" t="s">
        <v>44</v>
      </c>
      <c r="O329" s="86"/>
      <c r="P329" s="215">
        <f>O329*H329</f>
        <v>0</v>
      </c>
      <c r="Q329" s="215">
        <v>0</v>
      </c>
      <c r="R329" s="215">
        <f>Q329*H329</f>
        <v>0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142</v>
      </c>
      <c r="AT329" s="217" t="s">
        <v>137</v>
      </c>
      <c r="AU329" s="217" t="s">
        <v>83</v>
      </c>
      <c r="AY329" s="19" t="s">
        <v>134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81</v>
      </c>
      <c r="BK329" s="218">
        <f>ROUND(I329*H329,2)</f>
        <v>0</v>
      </c>
      <c r="BL329" s="19" t="s">
        <v>142</v>
      </c>
      <c r="BM329" s="217" t="s">
        <v>687</v>
      </c>
    </row>
    <row r="330" s="2" customFormat="1">
      <c r="A330" s="40"/>
      <c r="B330" s="41"/>
      <c r="C330" s="42"/>
      <c r="D330" s="219" t="s">
        <v>143</v>
      </c>
      <c r="E330" s="42"/>
      <c r="F330" s="220" t="s">
        <v>688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143</v>
      </c>
      <c r="AU330" s="19" t="s">
        <v>83</v>
      </c>
    </row>
    <row r="331" s="13" customFormat="1">
      <c r="A331" s="13"/>
      <c r="B331" s="228"/>
      <c r="C331" s="229"/>
      <c r="D331" s="230" t="s">
        <v>159</v>
      </c>
      <c r="E331" s="231" t="s">
        <v>19</v>
      </c>
      <c r="F331" s="232" t="s">
        <v>689</v>
      </c>
      <c r="G331" s="229"/>
      <c r="H331" s="233">
        <v>8</v>
      </c>
      <c r="I331" s="234"/>
      <c r="J331" s="229"/>
      <c r="K331" s="229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159</v>
      </c>
      <c r="AU331" s="239" t="s">
        <v>83</v>
      </c>
      <c r="AV331" s="13" t="s">
        <v>83</v>
      </c>
      <c r="AW331" s="13" t="s">
        <v>35</v>
      </c>
      <c r="AX331" s="13" t="s">
        <v>73</v>
      </c>
      <c r="AY331" s="239" t="s">
        <v>134</v>
      </c>
    </row>
    <row r="332" s="14" customFormat="1">
      <c r="A332" s="14"/>
      <c r="B332" s="240"/>
      <c r="C332" s="241"/>
      <c r="D332" s="230" t="s">
        <v>159</v>
      </c>
      <c r="E332" s="242" t="s">
        <v>19</v>
      </c>
      <c r="F332" s="243" t="s">
        <v>160</v>
      </c>
      <c r="G332" s="241"/>
      <c r="H332" s="244">
        <v>8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159</v>
      </c>
      <c r="AU332" s="250" t="s">
        <v>83</v>
      </c>
      <c r="AV332" s="14" t="s">
        <v>142</v>
      </c>
      <c r="AW332" s="14" t="s">
        <v>35</v>
      </c>
      <c r="AX332" s="14" t="s">
        <v>81</v>
      </c>
      <c r="AY332" s="250" t="s">
        <v>134</v>
      </c>
    </row>
    <row r="333" s="2" customFormat="1" ht="24.15" customHeight="1">
      <c r="A333" s="40"/>
      <c r="B333" s="41"/>
      <c r="C333" s="255" t="s">
        <v>690</v>
      </c>
      <c r="D333" s="255" t="s">
        <v>215</v>
      </c>
      <c r="E333" s="256" t="s">
        <v>691</v>
      </c>
      <c r="F333" s="257" t="s">
        <v>692</v>
      </c>
      <c r="G333" s="258" t="s">
        <v>344</v>
      </c>
      <c r="H333" s="259">
        <v>8</v>
      </c>
      <c r="I333" s="260"/>
      <c r="J333" s="261">
        <f>ROUND(I333*H333,2)</f>
        <v>0</v>
      </c>
      <c r="K333" s="257" t="s">
        <v>141</v>
      </c>
      <c r="L333" s="262"/>
      <c r="M333" s="263" t="s">
        <v>19</v>
      </c>
      <c r="N333" s="264" t="s">
        <v>44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167</v>
      </c>
      <c r="AT333" s="217" t="s">
        <v>215</v>
      </c>
      <c r="AU333" s="217" t="s">
        <v>83</v>
      </c>
      <c r="AY333" s="19" t="s">
        <v>134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81</v>
      </c>
      <c r="BK333" s="218">
        <f>ROUND(I333*H333,2)</f>
        <v>0</v>
      </c>
      <c r="BL333" s="19" t="s">
        <v>142</v>
      </c>
      <c r="BM333" s="217" t="s">
        <v>693</v>
      </c>
    </row>
    <row r="334" s="13" customFormat="1">
      <c r="A334" s="13"/>
      <c r="B334" s="228"/>
      <c r="C334" s="229"/>
      <c r="D334" s="230" t="s">
        <v>159</v>
      </c>
      <c r="E334" s="231" t="s">
        <v>19</v>
      </c>
      <c r="F334" s="232" t="s">
        <v>167</v>
      </c>
      <c r="G334" s="229"/>
      <c r="H334" s="233">
        <v>8</v>
      </c>
      <c r="I334" s="234"/>
      <c r="J334" s="229"/>
      <c r="K334" s="229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159</v>
      </c>
      <c r="AU334" s="239" t="s">
        <v>83</v>
      </c>
      <c r="AV334" s="13" t="s">
        <v>83</v>
      </c>
      <c r="AW334" s="13" t="s">
        <v>35</v>
      </c>
      <c r="AX334" s="13" t="s">
        <v>73</v>
      </c>
      <c r="AY334" s="239" t="s">
        <v>134</v>
      </c>
    </row>
    <row r="335" s="14" customFormat="1">
      <c r="A335" s="14"/>
      <c r="B335" s="240"/>
      <c r="C335" s="241"/>
      <c r="D335" s="230" t="s">
        <v>159</v>
      </c>
      <c r="E335" s="242" t="s">
        <v>19</v>
      </c>
      <c r="F335" s="243" t="s">
        <v>160</v>
      </c>
      <c r="G335" s="241"/>
      <c r="H335" s="244">
        <v>8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159</v>
      </c>
      <c r="AU335" s="250" t="s">
        <v>83</v>
      </c>
      <c r="AV335" s="14" t="s">
        <v>142</v>
      </c>
      <c r="AW335" s="14" t="s">
        <v>35</v>
      </c>
      <c r="AX335" s="14" t="s">
        <v>81</v>
      </c>
      <c r="AY335" s="250" t="s">
        <v>134</v>
      </c>
    </row>
    <row r="336" s="2" customFormat="1" ht="16.5" customHeight="1">
      <c r="A336" s="40"/>
      <c r="B336" s="41"/>
      <c r="C336" s="206" t="s">
        <v>354</v>
      </c>
      <c r="D336" s="206" t="s">
        <v>137</v>
      </c>
      <c r="E336" s="207" t="s">
        <v>694</v>
      </c>
      <c r="F336" s="208" t="s">
        <v>695</v>
      </c>
      <c r="G336" s="209" t="s">
        <v>344</v>
      </c>
      <c r="H336" s="210">
        <v>1</v>
      </c>
      <c r="I336" s="211"/>
      <c r="J336" s="212">
        <f>ROUND(I336*H336,2)</f>
        <v>0</v>
      </c>
      <c r="K336" s="208" t="s">
        <v>158</v>
      </c>
      <c r="L336" s="46"/>
      <c r="M336" s="213" t="s">
        <v>19</v>
      </c>
      <c r="N336" s="214" t="s">
        <v>44</v>
      </c>
      <c r="O336" s="86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142</v>
      </c>
      <c r="AT336" s="217" t="s">
        <v>137</v>
      </c>
      <c r="AU336" s="217" t="s">
        <v>83</v>
      </c>
      <c r="AY336" s="19" t="s">
        <v>134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81</v>
      </c>
      <c r="BK336" s="218">
        <f>ROUND(I336*H336,2)</f>
        <v>0</v>
      </c>
      <c r="BL336" s="19" t="s">
        <v>142</v>
      </c>
      <c r="BM336" s="217" t="s">
        <v>696</v>
      </c>
    </row>
    <row r="337" s="13" customFormat="1">
      <c r="A337" s="13"/>
      <c r="B337" s="228"/>
      <c r="C337" s="229"/>
      <c r="D337" s="230" t="s">
        <v>159</v>
      </c>
      <c r="E337" s="231" t="s">
        <v>19</v>
      </c>
      <c r="F337" s="232" t="s">
        <v>697</v>
      </c>
      <c r="G337" s="229"/>
      <c r="H337" s="233">
        <v>1</v>
      </c>
      <c r="I337" s="234"/>
      <c r="J337" s="229"/>
      <c r="K337" s="229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159</v>
      </c>
      <c r="AU337" s="239" t="s">
        <v>83</v>
      </c>
      <c r="AV337" s="13" t="s">
        <v>83</v>
      </c>
      <c r="AW337" s="13" t="s">
        <v>35</v>
      </c>
      <c r="AX337" s="13" t="s">
        <v>73</v>
      </c>
      <c r="AY337" s="239" t="s">
        <v>134</v>
      </c>
    </row>
    <row r="338" s="14" customFormat="1">
      <c r="A338" s="14"/>
      <c r="B338" s="240"/>
      <c r="C338" s="241"/>
      <c r="D338" s="230" t="s">
        <v>159</v>
      </c>
      <c r="E338" s="242" t="s">
        <v>19</v>
      </c>
      <c r="F338" s="243" t="s">
        <v>160</v>
      </c>
      <c r="G338" s="241"/>
      <c r="H338" s="244">
        <v>1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159</v>
      </c>
      <c r="AU338" s="250" t="s">
        <v>83</v>
      </c>
      <c r="AV338" s="14" t="s">
        <v>142</v>
      </c>
      <c r="AW338" s="14" t="s">
        <v>35</v>
      </c>
      <c r="AX338" s="14" t="s">
        <v>81</v>
      </c>
      <c r="AY338" s="250" t="s">
        <v>134</v>
      </c>
    </row>
    <row r="339" s="2" customFormat="1" ht="16.5" customHeight="1">
      <c r="A339" s="40"/>
      <c r="B339" s="41"/>
      <c r="C339" s="255" t="s">
        <v>698</v>
      </c>
      <c r="D339" s="255" t="s">
        <v>215</v>
      </c>
      <c r="E339" s="256" t="s">
        <v>699</v>
      </c>
      <c r="F339" s="257" t="s">
        <v>700</v>
      </c>
      <c r="G339" s="258" t="s">
        <v>344</v>
      </c>
      <c r="H339" s="259">
        <v>1</v>
      </c>
      <c r="I339" s="260"/>
      <c r="J339" s="261">
        <f>ROUND(I339*H339,2)</f>
        <v>0</v>
      </c>
      <c r="K339" s="257" t="s">
        <v>158</v>
      </c>
      <c r="L339" s="262"/>
      <c r="M339" s="263" t="s">
        <v>19</v>
      </c>
      <c r="N339" s="264" t="s">
        <v>44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167</v>
      </c>
      <c r="AT339" s="217" t="s">
        <v>215</v>
      </c>
      <c r="AU339" s="217" t="s">
        <v>83</v>
      </c>
      <c r="AY339" s="19" t="s">
        <v>134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81</v>
      </c>
      <c r="BK339" s="218">
        <f>ROUND(I339*H339,2)</f>
        <v>0</v>
      </c>
      <c r="BL339" s="19" t="s">
        <v>142</v>
      </c>
      <c r="BM339" s="217" t="s">
        <v>701</v>
      </c>
    </row>
    <row r="340" s="13" customFormat="1">
      <c r="A340" s="13"/>
      <c r="B340" s="228"/>
      <c r="C340" s="229"/>
      <c r="D340" s="230" t="s">
        <v>159</v>
      </c>
      <c r="E340" s="231" t="s">
        <v>19</v>
      </c>
      <c r="F340" s="232" t="s">
        <v>81</v>
      </c>
      <c r="G340" s="229"/>
      <c r="H340" s="233">
        <v>1</v>
      </c>
      <c r="I340" s="234"/>
      <c r="J340" s="229"/>
      <c r="K340" s="229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159</v>
      </c>
      <c r="AU340" s="239" t="s">
        <v>83</v>
      </c>
      <c r="AV340" s="13" t="s">
        <v>83</v>
      </c>
      <c r="AW340" s="13" t="s">
        <v>35</v>
      </c>
      <c r="AX340" s="13" t="s">
        <v>73</v>
      </c>
      <c r="AY340" s="239" t="s">
        <v>134</v>
      </c>
    </row>
    <row r="341" s="14" customFormat="1">
      <c r="A341" s="14"/>
      <c r="B341" s="240"/>
      <c r="C341" s="241"/>
      <c r="D341" s="230" t="s">
        <v>159</v>
      </c>
      <c r="E341" s="242" t="s">
        <v>19</v>
      </c>
      <c r="F341" s="243" t="s">
        <v>160</v>
      </c>
      <c r="G341" s="241"/>
      <c r="H341" s="244">
        <v>1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159</v>
      </c>
      <c r="AU341" s="250" t="s">
        <v>83</v>
      </c>
      <c r="AV341" s="14" t="s">
        <v>142</v>
      </c>
      <c r="AW341" s="14" t="s">
        <v>35</v>
      </c>
      <c r="AX341" s="14" t="s">
        <v>81</v>
      </c>
      <c r="AY341" s="250" t="s">
        <v>134</v>
      </c>
    </row>
    <row r="342" s="2" customFormat="1" ht="33" customHeight="1">
      <c r="A342" s="40"/>
      <c r="B342" s="41"/>
      <c r="C342" s="206" t="s">
        <v>359</v>
      </c>
      <c r="D342" s="206" t="s">
        <v>137</v>
      </c>
      <c r="E342" s="207" t="s">
        <v>702</v>
      </c>
      <c r="F342" s="208" t="s">
        <v>703</v>
      </c>
      <c r="G342" s="209" t="s">
        <v>344</v>
      </c>
      <c r="H342" s="210">
        <v>2</v>
      </c>
      <c r="I342" s="211"/>
      <c r="J342" s="212">
        <f>ROUND(I342*H342,2)</f>
        <v>0</v>
      </c>
      <c r="K342" s="208" t="s">
        <v>141</v>
      </c>
      <c r="L342" s="46"/>
      <c r="M342" s="213" t="s">
        <v>19</v>
      </c>
      <c r="N342" s="214" t="s">
        <v>44</v>
      </c>
      <c r="O342" s="86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142</v>
      </c>
      <c r="AT342" s="217" t="s">
        <v>137</v>
      </c>
      <c r="AU342" s="217" t="s">
        <v>83</v>
      </c>
      <c r="AY342" s="19" t="s">
        <v>134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81</v>
      </c>
      <c r="BK342" s="218">
        <f>ROUND(I342*H342,2)</f>
        <v>0</v>
      </c>
      <c r="BL342" s="19" t="s">
        <v>142</v>
      </c>
      <c r="BM342" s="217" t="s">
        <v>704</v>
      </c>
    </row>
    <row r="343" s="2" customFormat="1">
      <c r="A343" s="40"/>
      <c r="B343" s="41"/>
      <c r="C343" s="42"/>
      <c r="D343" s="219" t="s">
        <v>143</v>
      </c>
      <c r="E343" s="42"/>
      <c r="F343" s="220" t="s">
        <v>705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143</v>
      </c>
      <c r="AU343" s="19" t="s">
        <v>83</v>
      </c>
    </row>
    <row r="344" s="13" customFormat="1">
      <c r="A344" s="13"/>
      <c r="B344" s="228"/>
      <c r="C344" s="229"/>
      <c r="D344" s="230" t="s">
        <v>159</v>
      </c>
      <c r="E344" s="231" t="s">
        <v>19</v>
      </c>
      <c r="F344" s="232" t="s">
        <v>706</v>
      </c>
      <c r="G344" s="229"/>
      <c r="H344" s="233">
        <v>2</v>
      </c>
      <c r="I344" s="234"/>
      <c r="J344" s="229"/>
      <c r="K344" s="229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159</v>
      </c>
      <c r="AU344" s="239" t="s">
        <v>83</v>
      </c>
      <c r="AV344" s="13" t="s">
        <v>83</v>
      </c>
      <c r="AW344" s="13" t="s">
        <v>35</v>
      </c>
      <c r="AX344" s="13" t="s">
        <v>73</v>
      </c>
      <c r="AY344" s="239" t="s">
        <v>134</v>
      </c>
    </row>
    <row r="345" s="14" customFormat="1">
      <c r="A345" s="14"/>
      <c r="B345" s="240"/>
      <c r="C345" s="241"/>
      <c r="D345" s="230" t="s">
        <v>159</v>
      </c>
      <c r="E345" s="242" t="s">
        <v>19</v>
      </c>
      <c r="F345" s="243" t="s">
        <v>160</v>
      </c>
      <c r="G345" s="241"/>
      <c r="H345" s="244">
        <v>2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159</v>
      </c>
      <c r="AU345" s="250" t="s">
        <v>83</v>
      </c>
      <c r="AV345" s="14" t="s">
        <v>142</v>
      </c>
      <c r="AW345" s="14" t="s">
        <v>35</v>
      </c>
      <c r="AX345" s="14" t="s">
        <v>81</v>
      </c>
      <c r="AY345" s="250" t="s">
        <v>134</v>
      </c>
    </row>
    <row r="346" s="2" customFormat="1" ht="16.5" customHeight="1">
      <c r="A346" s="40"/>
      <c r="B346" s="41"/>
      <c r="C346" s="255" t="s">
        <v>707</v>
      </c>
      <c r="D346" s="255" t="s">
        <v>215</v>
      </c>
      <c r="E346" s="256" t="s">
        <v>708</v>
      </c>
      <c r="F346" s="257" t="s">
        <v>709</v>
      </c>
      <c r="G346" s="258" t="s">
        <v>344</v>
      </c>
      <c r="H346" s="259">
        <v>2</v>
      </c>
      <c r="I346" s="260"/>
      <c r="J346" s="261">
        <f>ROUND(I346*H346,2)</f>
        <v>0</v>
      </c>
      <c r="K346" s="257" t="s">
        <v>141</v>
      </c>
      <c r="L346" s="262"/>
      <c r="M346" s="263" t="s">
        <v>19</v>
      </c>
      <c r="N346" s="264" t="s">
        <v>44</v>
      </c>
      <c r="O346" s="86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167</v>
      </c>
      <c r="AT346" s="217" t="s">
        <v>215</v>
      </c>
      <c r="AU346" s="217" t="s">
        <v>83</v>
      </c>
      <c r="AY346" s="19" t="s">
        <v>134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81</v>
      </c>
      <c r="BK346" s="218">
        <f>ROUND(I346*H346,2)</f>
        <v>0</v>
      </c>
      <c r="BL346" s="19" t="s">
        <v>142</v>
      </c>
      <c r="BM346" s="217" t="s">
        <v>710</v>
      </c>
    </row>
    <row r="347" s="13" customFormat="1">
      <c r="A347" s="13"/>
      <c r="B347" s="228"/>
      <c r="C347" s="229"/>
      <c r="D347" s="230" t="s">
        <v>159</v>
      </c>
      <c r="E347" s="231" t="s">
        <v>19</v>
      </c>
      <c r="F347" s="232" t="s">
        <v>83</v>
      </c>
      <c r="G347" s="229"/>
      <c r="H347" s="233">
        <v>2</v>
      </c>
      <c r="I347" s="234"/>
      <c r="J347" s="229"/>
      <c r="K347" s="229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159</v>
      </c>
      <c r="AU347" s="239" t="s">
        <v>83</v>
      </c>
      <c r="AV347" s="13" t="s">
        <v>83</v>
      </c>
      <c r="AW347" s="13" t="s">
        <v>35</v>
      </c>
      <c r="AX347" s="13" t="s">
        <v>73</v>
      </c>
      <c r="AY347" s="239" t="s">
        <v>134</v>
      </c>
    </row>
    <row r="348" s="14" customFormat="1">
      <c r="A348" s="14"/>
      <c r="B348" s="240"/>
      <c r="C348" s="241"/>
      <c r="D348" s="230" t="s">
        <v>159</v>
      </c>
      <c r="E348" s="242" t="s">
        <v>19</v>
      </c>
      <c r="F348" s="243" t="s">
        <v>160</v>
      </c>
      <c r="G348" s="241"/>
      <c r="H348" s="244">
        <v>2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159</v>
      </c>
      <c r="AU348" s="250" t="s">
        <v>83</v>
      </c>
      <c r="AV348" s="14" t="s">
        <v>142</v>
      </c>
      <c r="AW348" s="14" t="s">
        <v>35</v>
      </c>
      <c r="AX348" s="14" t="s">
        <v>81</v>
      </c>
      <c r="AY348" s="250" t="s">
        <v>134</v>
      </c>
    </row>
    <row r="349" s="2" customFormat="1" ht="21.75" customHeight="1">
      <c r="A349" s="40"/>
      <c r="B349" s="41"/>
      <c r="C349" s="206" t="s">
        <v>363</v>
      </c>
      <c r="D349" s="206" t="s">
        <v>137</v>
      </c>
      <c r="E349" s="207" t="s">
        <v>711</v>
      </c>
      <c r="F349" s="208" t="s">
        <v>712</v>
      </c>
      <c r="G349" s="209" t="s">
        <v>344</v>
      </c>
      <c r="H349" s="210">
        <v>1</v>
      </c>
      <c r="I349" s="211"/>
      <c r="J349" s="212">
        <f>ROUND(I349*H349,2)</f>
        <v>0</v>
      </c>
      <c r="K349" s="208" t="s">
        <v>141</v>
      </c>
      <c r="L349" s="46"/>
      <c r="M349" s="213" t="s">
        <v>19</v>
      </c>
      <c r="N349" s="214" t="s">
        <v>44</v>
      </c>
      <c r="O349" s="86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142</v>
      </c>
      <c r="AT349" s="217" t="s">
        <v>137</v>
      </c>
      <c r="AU349" s="217" t="s">
        <v>83</v>
      </c>
      <c r="AY349" s="19" t="s">
        <v>134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81</v>
      </c>
      <c r="BK349" s="218">
        <f>ROUND(I349*H349,2)</f>
        <v>0</v>
      </c>
      <c r="BL349" s="19" t="s">
        <v>142</v>
      </c>
      <c r="BM349" s="217" t="s">
        <v>713</v>
      </c>
    </row>
    <row r="350" s="2" customFormat="1">
      <c r="A350" s="40"/>
      <c r="B350" s="41"/>
      <c r="C350" s="42"/>
      <c r="D350" s="219" t="s">
        <v>143</v>
      </c>
      <c r="E350" s="42"/>
      <c r="F350" s="220" t="s">
        <v>714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143</v>
      </c>
      <c r="AU350" s="19" t="s">
        <v>83</v>
      </c>
    </row>
    <row r="351" s="13" customFormat="1">
      <c r="A351" s="13"/>
      <c r="B351" s="228"/>
      <c r="C351" s="229"/>
      <c r="D351" s="230" t="s">
        <v>159</v>
      </c>
      <c r="E351" s="231" t="s">
        <v>19</v>
      </c>
      <c r="F351" s="232" t="s">
        <v>715</v>
      </c>
      <c r="G351" s="229"/>
      <c r="H351" s="233">
        <v>1</v>
      </c>
      <c r="I351" s="234"/>
      <c r="J351" s="229"/>
      <c r="K351" s="229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159</v>
      </c>
      <c r="AU351" s="239" t="s">
        <v>83</v>
      </c>
      <c r="AV351" s="13" t="s">
        <v>83</v>
      </c>
      <c r="AW351" s="13" t="s">
        <v>35</v>
      </c>
      <c r="AX351" s="13" t="s">
        <v>73</v>
      </c>
      <c r="AY351" s="239" t="s">
        <v>134</v>
      </c>
    </row>
    <row r="352" s="14" customFormat="1">
      <c r="A352" s="14"/>
      <c r="B352" s="240"/>
      <c r="C352" s="241"/>
      <c r="D352" s="230" t="s">
        <v>159</v>
      </c>
      <c r="E352" s="242" t="s">
        <v>19</v>
      </c>
      <c r="F352" s="243" t="s">
        <v>160</v>
      </c>
      <c r="G352" s="241"/>
      <c r="H352" s="244">
        <v>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0" t="s">
        <v>159</v>
      </c>
      <c r="AU352" s="250" t="s">
        <v>83</v>
      </c>
      <c r="AV352" s="14" t="s">
        <v>142</v>
      </c>
      <c r="AW352" s="14" t="s">
        <v>35</v>
      </c>
      <c r="AX352" s="14" t="s">
        <v>81</v>
      </c>
      <c r="AY352" s="250" t="s">
        <v>134</v>
      </c>
    </row>
    <row r="353" s="2" customFormat="1" ht="16.5" customHeight="1">
      <c r="A353" s="40"/>
      <c r="B353" s="41"/>
      <c r="C353" s="255" t="s">
        <v>716</v>
      </c>
      <c r="D353" s="255" t="s">
        <v>215</v>
      </c>
      <c r="E353" s="256" t="s">
        <v>717</v>
      </c>
      <c r="F353" s="257" t="s">
        <v>718</v>
      </c>
      <c r="G353" s="258" t="s">
        <v>344</v>
      </c>
      <c r="H353" s="259">
        <v>1</v>
      </c>
      <c r="I353" s="260"/>
      <c r="J353" s="261">
        <f>ROUND(I353*H353,2)</f>
        <v>0</v>
      </c>
      <c r="K353" s="257" t="s">
        <v>141</v>
      </c>
      <c r="L353" s="262"/>
      <c r="M353" s="263" t="s">
        <v>19</v>
      </c>
      <c r="N353" s="264" t="s">
        <v>44</v>
      </c>
      <c r="O353" s="86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167</v>
      </c>
      <c r="AT353" s="217" t="s">
        <v>215</v>
      </c>
      <c r="AU353" s="217" t="s">
        <v>83</v>
      </c>
      <c r="AY353" s="19" t="s">
        <v>134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81</v>
      </c>
      <c r="BK353" s="218">
        <f>ROUND(I353*H353,2)</f>
        <v>0</v>
      </c>
      <c r="BL353" s="19" t="s">
        <v>142</v>
      </c>
      <c r="BM353" s="217" t="s">
        <v>719</v>
      </c>
    </row>
    <row r="354" s="13" customFormat="1">
      <c r="A354" s="13"/>
      <c r="B354" s="228"/>
      <c r="C354" s="229"/>
      <c r="D354" s="230" t="s">
        <v>159</v>
      </c>
      <c r="E354" s="231" t="s">
        <v>19</v>
      </c>
      <c r="F354" s="232" t="s">
        <v>81</v>
      </c>
      <c r="G354" s="229"/>
      <c r="H354" s="233">
        <v>1</v>
      </c>
      <c r="I354" s="234"/>
      <c r="J354" s="229"/>
      <c r="K354" s="229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159</v>
      </c>
      <c r="AU354" s="239" t="s">
        <v>83</v>
      </c>
      <c r="AV354" s="13" t="s">
        <v>83</v>
      </c>
      <c r="AW354" s="13" t="s">
        <v>35</v>
      </c>
      <c r="AX354" s="13" t="s">
        <v>73</v>
      </c>
      <c r="AY354" s="239" t="s">
        <v>134</v>
      </c>
    </row>
    <row r="355" s="14" customFormat="1">
      <c r="A355" s="14"/>
      <c r="B355" s="240"/>
      <c r="C355" s="241"/>
      <c r="D355" s="230" t="s">
        <v>159</v>
      </c>
      <c r="E355" s="242" t="s">
        <v>19</v>
      </c>
      <c r="F355" s="243" t="s">
        <v>160</v>
      </c>
      <c r="G355" s="241"/>
      <c r="H355" s="244">
        <v>1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159</v>
      </c>
      <c r="AU355" s="250" t="s">
        <v>83</v>
      </c>
      <c r="AV355" s="14" t="s">
        <v>142</v>
      </c>
      <c r="AW355" s="14" t="s">
        <v>35</v>
      </c>
      <c r="AX355" s="14" t="s">
        <v>81</v>
      </c>
      <c r="AY355" s="250" t="s">
        <v>134</v>
      </c>
    </row>
    <row r="356" s="2" customFormat="1" ht="16.5" customHeight="1">
      <c r="A356" s="40"/>
      <c r="B356" s="41"/>
      <c r="C356" s="206" t="s">
        <v>368</v>
      </c>
      <c r="D356" s="206" t="s">
        <v>137</v>
      </c>
      <c r="E356" s="207" t="s">
        <v>720</v>
      </c>
      <c r="F356" s="208" t="s">
        <v>721</v>
      </c>
      <c r="G356" s="209" t="s">
        <v>344</v>
      </c>
      <c r="H356" s="210">
        <v>1</v>
      </c>
      <c r="I356" s="211"/>
      <c r="J356" s="212">
        <f>ROUND(I356*H356,2)</f>
        <v>0</v>
      </c>
      <c r="K356" s="208" t="s">
        <v>158</v>
      </c>
      <c r="L356" s="46"/>
      <c r="M356" s="213" t="s">
        <v>19</v>
      </c>
      <c r="N356" s="214" t="s">
        <v>44</v>
      </c>
      <c r="O356" s="86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142</v>
      </c>
      <c r="AT356" s="217" t="s">
        <v>137</v>
      </c>
      <c r="AU356" s="217" t="s">
        <v>83</v>
      </c>
      <c r="AY356" s="19" t="s">
        <v>134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81</v>
      </c>
      <c r="BK356" s="218">
        <f>ROUND(I356*H356,2)</f>
        <v>0</v>
      </c>
      <c r="BL356" s="19" t="s">
        <v>142</v>
      </c>
      <c r="BM356" s="217" t="s">
        <v>722</v>
      </c>
    </row>
    <row r="357" s="13" customFormat="1">
      <c r="A357" s="13"/>
      <c r="B357" s="228"/>
      <c r="C357" s="229"/>
      <c r="D357" s="230" t="s">
        <v>159</v>
      </c>
      <c r="E357" s="231" t="s">
        <v>19</v>
      </c>
      <c r="F357" s="232" t="s">
        <v>715</v>
      </c>
      <c r="G357" s="229"/>
      <c r="H357" s="233">
        <v>1</v>
      </c>
      <c r="I357" s="234"/>
      <c r="J357" s="229"/>
      <c r="K357" s="229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159</v>
      </c>
      <c r="AU357" s="239" t="s">
        <v>83</v>
      </c>
      <c r="AV357" s="13" t="s">
        <v>83</v>
      </c>
      <c r="AW357" s="13" t="s">
        <v>35</v>
      </c>
      <c r="AX357" s="13" t="s">
        <v>73</v>
      </c>
      <c r="AY357" s="239" t="s">
        <v>134</v>
      </c>
    </row>
    <row r="358" s="14" customFormat="1">
      <c r="A358" s="14"/>
      <c r="B358" s="240"/>
      <c r="C358" s="241"/>
      <c r="D358" s="230" t="s">
        <v>159</v>
      </c>
      <c r="E358" s="242" t="s">
        <v>19</v>
      </c>
      <c r="F358" s="243" t="s">
        <v>160</v>
      </c>
      <c r="G358" s="241"/>
      <c r="H358" s="244">
        <v>1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159</v>
      </c>
      <c r="AU358" s="250" t="s">
        <v>83</v>
      </c>
      <c r="AV358" s="14" t="s">
        <v>142</v>
      </c>
      <c r="AW358" s="14" t="s">
        <v>35</v>
      </c>
      <c r="AX358" s="14" t="s">
        <v>81</v>
      </c>
      <c r="AY358" s="250" t="s">
        <v>134</v>
      </c>
    </row>
    <row r="359" s="2" customFormat="1" ht="21.75" customHeight="1">
      <c r="A359" s="40"/>
      <c r="B359" s="41"/>
      <c r="C359" s="206" t="s">
        <v>723</v>
      </c>
      <c r="D359" s="206" t="s">
        <v>137</v>
      </c>
      <c r="E359" s="207" t="s">
        <v>724</v>
      </c>
      <c r="F359" s="208" t="s">
        <v>725</v>
      </c>
      <c r="G359" s="209" t="s">
        <v>344</v>
      </c>
      <c r="H359" s="210">
        <v>1</v>
      </c>
      <c r="I359" s="211"/>
      <c r="J359" s="212">
        <f>ROUND(I359*H359,2)</f>
        <v>0</v>
      </c>
      <c r="K359" s="208" t="s">
        <v>158</v>
      </c>
      <c r="L359" s="46"/>
      <c r="M359" s="213" t="s">
        <v>19</v>
      </c>
      <c r="N359" s="214" t="s">
        <v>44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142</v>
      </c>
      <c r="AT359" s="217" t="s">
        <v>137</v>
      </c>
      <c r="AU359" s="217" t="s">
        <v>83</v>
      </c>
      <c r="AY359" s="19" t="s">
        <v>134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81</v>
      </c>
      <c r="BK359" s="218">
        <f>ROUND(I359*H359,2)</f>
        <v>0</v>
      </c>
      <c r="BL359" s="19" t="s">
        <v>142</v>
      </c>
      <c r="BM359" s="217" t="s">
        <v>726</v>
      </c>
    </row>
    <row r="360" s="13" customFormat="1">
      <c r="A360" s="13"/>
      <c r="B360" s="228"/>
      <c r="C360" s="229"/>
      <c r="D360" s="230" t="s">
        <v>159</v>
      </c>
      <c r="E360" s="231" t="s">
        <v>19</v>
      </c>
      <c r="F360" s="232" t="s">
        <v>715</v>
      </c>
      <c r="G360" s="229"/>
      <c r="H360" s="233">
        <v>1</v>
      </c>
      <c r="I360" s="234"/>
      <c r="J360" s="229"/>
      <c r="K360" s="229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159</v>
      </c>
      <c r="AU360" s="239" t="s">
        <v>83</v>
      </c>
      <c r="AV360" s="13" t="s">
        <v>83</v>
      </c>
      <c r="AW360" s="13" t="s">
        <v>35</v>
      </c>
      <c r="AX360" s="13" t="s">
        <v>73</v>
      </c>
      <c r="AY360" s="239" t="s">
        <v>134</v>
      </c>
    </row>
    <row r="361" s="14" customFormat="1">
      <c r="A361" s="14"/>
      <c r="B361" s="240"/>
      <c r="C361" s="241"/>
      <c r="D361" s="230" t="s">
        <v>159</v>
      </c>
      <c r="E361" s="242" t="s">
        <v>19</v>
      </c>
      <c r="F361" s="243" t="s">
        <v>160</v>
      </c>
      <c r="G361" s="241"/>
      <c r="H361" s="244">
        <v>1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159</v>
      </c>
      <c r="AU361" s="250" t="s">
        <v>83</v>
      </c>
      <c r="AV361" s="14" t="s">
        <v>142</v>
      </c>
      <c r="AW361" s="14" t="s">
        <v>35</v>
      </c>
      <c r="AX361" s="14" t="s">
        <v>81</v>
      </c>
      <c r="AY361" s="250" t="s">
        <v>134</v>
      </c>
    </row>
    <row r="362" s="2" customFormat="1" ht="24.15" customHeight="1">
      <c r="A362" s="40"/>
      <c r="B362" s="41"/>
      <c r="C362" s="206" t="s">
        <v>372</v>
      </c>
      <c r="D362" s="206" t="s">
        <v>137</v>
      </c>
      <c r="E362" s="207" t="s">
        <v>727</v>
      </c>
      <c r="F362" s="208" t="s">
        <v>728</v>
      </c>
      <c r="G362" s="209" t="s">
        <v>729</v>
      </c>
      <c r="H362" s="210">
        <v>23</v>
      </c>
      <c r="I362" s="211"/>
      <c r="J362" s="212">
        <f>ROUND(I362*H362,2)</f>
        <v>0</v>
      </c>
      <c r="K362" s="208" t="s">
        <v>141</v>
      </c>
      <c r="L362" s="46"/>
      <c r="M362" s="213" t="s">
        <v>19</v>
      </c>
      <c r="N362" s="214" t="s">
        <v>44</v>
      </c>
      <c r="O362" s="86"/>
      <c r="P362" s="215">
        <f>O362*H362</f>
        <v>0</v>
      </c>
      <c r="Q362" s="215">
        <v>0</v>
      </c>
      <c r="R362" s="215">
        <f>Q362*H362</f>
        <v>0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142</v>
      </c>
      <c r="AT362" s="217" t="s">
        <v>137</v>
      </c>
      <c r="AU362" s="217" t="s">
        <v>83</v>
      </c>
      <c r="AY362" s="19" t="s">
        <v>134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81</v>
      </c>
      <c r="BK362" s="218">
        <f>ROUND(I362*H362,2)</f>
        <v>0</v>
      </c>
      <c r="BL362" s="19" t="s">
        <v>142</v>
      </c>
      <c r="BM362" s="217" t="s">
        <v>730</v>
      </c>
    </row>
    <row r="363" s="2" customFormat="1">
      <c r="A363" s="40"/>
      <c r="B363" s="41"/>
      <c r="C363" s="42"/>
      <c r="D363" s="219" t="s">
        <v>143</v>
      </c>
      <c r="E363" s="42"/>
      <c r="F363" s="220" t="s">
        <v>731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143</v>
      </c>
      <c r="AU363" s="19" t="s">
        <v>83</v>
      </c>
    </row>
    <row r="364" s="13" customFormat="1">
      <c r="A364" s="13"/>
      <c r="B364" s="228"/>
      <c r="C364" s="229"/>
      <c r="D364" s="230" t="s">
        <v>159</v>
      </c>
      <c r="E364" s="231" t="s">
        <v>19</v>
      </c>
      <c r="F364" s="232" t="s">
        <v>732</v>
      </c>
      <c r="G364" s="229"/>
      <c r="H364" s="233">
        <v>23</v>
      </c>
      <c r="I364" s="234"/>
      <c r="J364" s="229"/>
      <c r="K364" s="229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159</v>
      </c>
      <c r="AU364" s="239" t="s">
        <v>83</v>
      </c>
      <c r="AV364" s="13" t="s">
        <v>83</v>
      </c>
      <c r="AW364" s="13" t="s">
        <v>35</v>
      </c>
      <c r="AX364" s="13" t="s">
        <v>73</v>
      </c>
      <c r="AY364" s="239" t="s">
        <v>134</v>
      </c>
    </row>
    <row r="365" s="14" customFormat="1">
      <c r="A365" s="14"/>
      <c r="B365" s="240"/>
      <c r="C365" s="241"/>
      <c r="D365" s="230" t="s">
        <v>159</v>
      </c>
      <c r="E365" s="242" t="s">
        <v>19</v>
      </c>
      <c r="F365" s="243" t="s">
        <v>160</v>
      </c>
      <c r="G365" s="241"/>
      <c r="H365" s="244">
        <v>23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159</v>
      </c>
      <c r="AU365" s="250" t="s">
        <v>83</v>
      </c>
      <c r="AV365" s="14" t="s">
        <v>142</v>
      </c>
      <c r="AW365" s="14" t="s">
        <v>35</v>
      </c>
      <c r="AX365" s="14" t="s">
        <v>81</v>
      </c>
      <c r="AY365" s="250" t="s">
        <v>134</v>
      </c>
    </row>
    <row r="366" s="2" customFormat="1" ht="24.15" customHeight="1">
      <c r="A366" s="40"/>
      <c r="B366" s="41"/>
      <c r="C366" s="206" t="s">
        <v>733</v>
      </c>
      <c r="D366" s="206" t="s">
        <v>137</v>
      </c>
      <c r="E366" s="207" t="s">
        <v>734</v>
      </c>
      <c r="F366" s="208" t="s">
        <v>735</v>
      </c>
      <c r="G366" s="209" t="s">
        <v>729</v>
      </c>
      <c r="H366" s="210">
        <v>3</v>
      </c>
      <c r="I366" s="211"/>
      <c r="J366" s="212">
        <f>ROUND(I366*H366,2)</f>
        <v>0</v>
      </c>
      <c r="K366" s="208" t="s">
        <v>141</v>
      </c>
      <c r="L366" s="46"/>
      <c r="M366" s="213" t="s">
        <v>19</v>
      </c>
      <c r="N366" s="214" t="s">
        <v>44</v>
      </c>
      <c r="O366" s="86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142</v>
      </c>
      <c r="AT366" s="217" t="s">
        <v>137</v>
      </c>
      <c r="AU366" s="217" t="s">
        <v>83</v>
      </c>
      <c r="AY366" s="19" t="s">
        <v>134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81</v>
      </c>
      <c r="BK366" s="218">
        <f>ROUND(I366*H366,2)</f>
        <v>0</v>
      </c>
      <c r="BL366" s="19" t="s">
        <v>142</v>
      </c>
      <c r="BM366" s="217" t="s">
        <v>736</v>
      </c>
    </row>
    <row r="367" s="2" customFormat="1">
      <c r="A367" s="40"/>
      <c r="B367" s="41"/>
      <c r="C367" s="42"/>
      <c r="D367" s="219" t="s">
        <v>143</v>
      </c>
      <c r="E367" s="42"/>
      <c r="F367" s="220" t="s">
        <v>737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143</v>
      </c>
      <c r="AU367" s="19" t="s">
        <v>83</v>
      </c>
    </row>
    <row r="368" s="13" customFormat="1">
      <c r="A368" s="13"/>
      <c r="B368" s="228"/>
      <c r="C368" s="229"/>
      <c r="D368" s="230" t="s">
        <v>159</v>
      </c>
      <c r="E368" s="231" t="s">
        <v>19</v>
      </c>
      <c r="F368" s="232" t="s">
        <v>738</v>
      </c>
      <c r="G368" s="229"/>
      <c r="H368" s="233">
        <v>3</v>
      </c>
      <c r="I368" s="234"/>
      <c r="J368" s="229"/>
      <c r="K368" s="229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159</v>
      </c>
      <c r="AU368" s="239" t="s">
        <v>83</v>
      </c>
      <c r="AV368" s="13" t="s">
        <v>83</v>
      </c>
      <c r="AW368" s="13" t="s">
        <v>35</v>
      </c>
      <c r="AX368" s="13" t="s">
        <v>73</v>
      </c>
      <c r="AY368" s="239" t="s">
        <v>134</v>
      </c>
    </row>
    <row r="369" s="14" customFormat="1">
      <c r="A369" s="14"/>
      <c r="B369" s="240"/>
      <c r="C369" s="241"/>
      <c r="D369" s="230" t="s">
        <v>159</v>
      </c>
      <c r="E369" s="242" t="s">
        <v>19</v>
      </c>
      <c r="F369" s="243" t="s">
        <v>160</v>
      </c>
      <c r="G369" s="241"/>
      <c r="H369" s="244">
        <v>3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0" t="s">
        <v>159</v>
      </c>
      <c r="AU369" s="250" t="s">
        <v>83</v>
      </c>
      <c r="AV369" s="14" t="s">
        <v>142</v>
      </c>
      <c r="AW369" s="14" t="s">
        <v>35</v>
      </c>
      <c r="AX369" s="14" t="s">
        <v>81</v>
      </c>
      <c r="AY369" s="250" t="s">
        <v>134</v>
      </c>
    </row>
    <row r="370" s="2" customFormat="1" ht="24.15" customHeight="1">
      <c r="A370" s="40"/>
      <c r="B370" s="41"/>
      <c r="C370" s="206" t="s">
        <v>378</v>
      </c>
      <c r="D370" s="206" t="s">
        <v>137</v>
      </c>
      <c r="E370" s="207" t="s">
        <v>739</v>
      </c>
      <c r="F370" s="208" t="s">
        <v>740</v>
      </c>
      <c r="G370" s="209" t="s">
        <v>729</v>
      </c>
      <c r="H370" s="210">
        <v>5</v>
      </c>
      <c r="I370" s="211"/>
      <c r="J370" s="212">
        <f>ROUND(I370*H370,2)</f>
        <v>0</v>
      </c>
      <c r="K370" s="208" t="s">
        <v>141</v>
      </c>
      <c r="L370" s="46"/>
      <c r="M370" s="213" t="s">
        <v>19</v>
      </c>
      <c r="N370" s="214" t="s">
        <v>44</v>
      </c>
      <c r="O370" s="86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142</v>
      </c>
      <c r="AT370" s="217" t="s">
        <v>137</v>
      </c>
      <c r="AU370" s="217" t="s">
        <v>83</v>
      </c>
      <c r="AY370" s="19" t="s">
        <v>134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81</v>
      </c>
      <c r="BK370" s="218">
        <f>ROUND(I370*H370,2)</f>
        <v>0</v>
      </c>
      <c r="BL370" s="19" t="s">
        <v>142</v>
      </c>
      <c r="BM370" s="217" t="s">
        <v>741</v>
      </c>
    </row>
    <row r="371" s="2" customFormat="1">
      <c r="A371" s="40"/>
      <c r="B371" s="41"/>
      <c r="C371" s="42"/>
      <c r="D371" s="219" t="s">
        <v>143</v>
      </c>
      <c r="E371" s="42"/>
      <c r="F371" s="220" t="s">
        <v>742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143</v>
      </c>
      <c r="AU371" s="19" t="s">
        <v>83</v>
      </c>
    </row>
    <row r="372" s="13" customFormat="1">
      <c r="A372" s="13"/>
      <c r="B372" s="228"/>
      <c r="C372" s="229"/>
      <c r="D372" s="230" t="s">
        <v>159</v>
      </c>
      <c r="E372" s="231" t="s">
        <v>19</v>
      </c>
      <c r="F372" s="232" t="s">
        <v>743</v>
      </c>
      <c r="G372" s="229"/>
      <c r="H372" s="233">
        <v>5</v>
      </c>
      <c r="I372" s="234"/>
      <c r="J372" s="229"/>
      <c r="K372" s="229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159</v>
      </c>
      <c r="AU372" s="239" t="s">
        <v>83</v>
      </c>
      <c r="AV372" s="13" t="s">
        <v>83</v>
      </c>
      <c r="AW372" s="13" t="s">
        <v>35</v>
      </c>
      <c r="AX372" s="13" t="s">
        <v>73</v>
      </c>
      <c r="AY372" s="239" t="s">
        <v>134</v>
      </c>
    </row>
    <row r="373" s="14" customFormat="1">
      <c r="A373" s="14"/>
      <c r="B373" s="240"/>
      <c r="C373" s="241"/>
      <c r="D373" s="230" t="s">
        <v>159</v>
      </c>
      <c r="E373" s="242" t="s">
        <v>19</v>
      </c>
      <c r="F373" s="243" t="s">
        <v>160</v>
      </c>
      <c r="G373" s="241"/>
      <c r="H373" s="244">
        <v>5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159</v>
      </c>
      <c r="AU373" s="250" t="s">
        <v>83</v>
      </c>
      <c r="AV373" s="14" t="s">
        <v>142</v>
      </c>
      <c r="AW373" s="14" t="s">
        <v>35</v>
      </c>
      <c r="AX373" s="14" t="s">
        <v>81</v>
      </c>
      <c r="AY373" s="250" t="s">
        <v>134</v>
      </c>
    </row>
    <row r="374" s="2" customFormat="1" ht="33" customHeight="1">
      <c r="A374" s="40"/>
      <c r="B374" s="41"/>
      <c r="C374" s="206" t="s">
        <v>744</v>
      </c>
      <c r="D374" s="206" t="s">
        <v>137</v>
      </c>
      <c r="E374" s="207" t="s">
        <v>745</v>
      </c>
      <c r="F374" s="208" t="s">
        <v>746</v>
      </c>
      <c r="G374" s="209" t="s">
        <v>344</v>
      </c>
      <c r="H374" s="210">
        <v>2</v>
      </c>
      <c r="I374" s="211"/>
      <c r="J374" s="212">
        <f>ROUND(I374*H374,2)</f>
        <v>0</v>
      </c>
      <c r="K374" s="208" t="s">
        <v>141</v>
      </c>
      <c r="L374" s="46"/>
      <c r="M374" s="213" t="s">
        <v>19</v>
      </c>
      <c r="N374" s="214" t="s">
        <v>44</v>
      </c>
      <c r="O374" s="86"/>
      <c r="P374" s="215">
        <f>O374*H374</f>
        <v>0</v>
      </c>
      <c r="Q374" s="215">
        <v>0</v>
      </c>
      <c r="R374" s="215">
        <f>Q374*H374</f>
        <v>0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142</v>
      </c>
      <c r="AT374" s="217" t="s">
        <v>137</v>
      </c>
      <c r="AU374" s="217" t="s">
        <v>83</v>
      </c>
      <c r="AY374" s="19" t="s">
        <v>134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81</v>
      </c>
      <c r="BK374" s="218">
        <f>ROUND(I374*H374,2)</f>
        <v>0</v>
      </c>
      <c r="BL374" s="19" t="s">
        <v>142</v>
      </c>
      <c r="BM374" s="217" t="s">
        <v>747</v>
      </c>
    </row>
    <row r="375" s="2" customFormat="1">
      <c r="A375" s="40"/>
      <c r="B375" s="41"/>
      <c r="C375" s="42"/>
      <c r="D375" s="219" t="s">
        <v>143</v>
      </c>
      <c r="E375" s="42"/>
      <c r="F375" s="220" t="s">
        <v>748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143</v>
      </c>
      <c r="AU375" s="19" t="s">
        <v>83</v>
      </c>
    </row>
    <row r="376" s="13" customFormat="1">
      <c r="A376" s="13"/>
      <c r="B376" s="228"/>
      <c r="C376" s="229"/>
      <c r="D376" s="230" t="s">
        <v>159</v>
      </c>
      <c r="E376" s="231" t="s">
        <v>19</v>
      </c>
      <c r="F376" s="232" t="s">
        <v>610</v>
      </c>
      <c r="G376" s="229"/>
      <c r="H376" s="233">
        <v>2</v>
      </c>
      <c r="I376" s="234"/>
      <c r="J376" s="229"/>
      <c r="K376" s="229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159</v>
      </c>
      <c r="AU376" s="239" t="s">
        <v>83</v>
      </c>
      <c r="AV376" s="13" t="s">
        <v>83</v>
      </c>
      <c r="AW376" s="13" t="s">
        <v>35</v>
      </c>
      <c r="AX376" s="13" t="s">
        <v>73</v>
      </c>
      <c r="AY376" s="239" t="s">
        <v>134</v>
      </c>
    </row>
    <row r="377" s="14" customFormat="1">
      <c r="A377" s="14"/>
      <c r="B377" s="240"/>
      <c r="C377" s="241"/>
      <c r="D377" s="230" t="s">
        <v>159</v>
      </c>
      <c r="E377" s="242" t="s">
        <v>19</v>
      </c>
      <c r="F377" s="243" t="s">
        <v>160</v>
      </c>
      <c r="G377" s="241"/>
      <c r="H377" s="244">
        <v>2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159</v>
      </c>
      <c r="AU377" s="250" t="s">
        <v>83</v>
      </c>
      <c r="AV377" s="14" t="s">
        <v>142</v>
      </c>
      <c r="AW377" s="14" t="s">
        <v>35</v>
      </c>
      <c r="AX377" s="14" t="s">
        <v>81</v>
      </c>
      <c r="AY377" s="250" t="s">
        <v>134</v>
      </c>
    </row>
    <row r="378" s="2" customFormat="1" ht="24.15" customHeight="1">
      <c r="A378" s="40"/>
      <c r="B378" s="41"/>
      <c r="C378" s="206" t="s">
        <v>384</v>
      </c>
      <c r="D378" s="206" t="s">
        <v>137</v>
      </c>
      <c r="E378" s="207" t="s">
        <v>749</v>
      </c>
      <c r="F378" s="208" t="s">
        <v>750</v>
      </c>
      <c r="G378" s="209" t="s">
        <v>344</v>
      </c>
      <c r="H378" s="210">
        <v>5</v>
      </c>
      <c r="I378" s="211"/>
      <c r="J378" s="212">
        <f>ROUND(I378*H378,2)</f>
        <v>0</v>
      </c>
      <c r="K378" s="208" t="s">
        <v>141</v>
      </c>
      <c r="L378" s="46"/>
      <c r="M378" s="213" t="s">
        <v>19</v>
      </c>
      <c r="N378" s="214" t="s">
        <v>44</v>
      </c>
      <c r="O378" s="86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142</v>
      </c>
      <c r="AT378" s="217" t="s">
        <v>137</v>
      </c>
      <c r="AU378" s="217" t="s">
        <v>83</v>
      </c>
      <c r="AY378" s="19" t="s">
        <v>134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81</v>
      </c>
      <c r="BK378" s="218">
        <f>ROUND(I378*H378,2)</f>
        <v>0</v>
      </c>
      <c r="BL378" s="19" t="s">
        <v>142</v>
      </c>
      <c r="BM378" s="217" t="s">
        <v>751</v>
      </c>
    </row>
    <row r="379" s="2" customFormat="1">
      <c r="A379" s="40"/>
      <c r="B379" s="41"/>
      <c r="C379" s="42"/>
      <c r="D379" s="219" t="s">
        <v>143</v>
      </c>
      <c r="E379" s="42"/>
      <c r="F379" s="220" t="s">
        <v>752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143</v>
      </c>
      <c r="AU379" s="19" t="s">
        <v>83</v>
      </c>
    </row>
    <row r="380" s="13" customFormat="1">
      <c r="A380" s="13"/>
      <c r="B380" s="228"/>
      <c r="C380" s="229"/>
      <c r="D380" s="230" t="s">
        <v>159</v>
      </c>
      <c r="E380" s="231" t="s">
        <v>19</v>
      </c>
      <c r="F380" s="232" t="s">
        <v>743</v>
      </c>
      <c r="G380" s="229"/>
      <c r="H380" s="233">
        <v>5</v>
      </c>
      <c r="I380" s="234"/>
      <c r="J380" s="229"/>
      <c r="K380" s="229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159</v>
      </c>
      <c r="AU380" s="239" t="s">
        <v>83</v>
      </c>
      <c r="AV380" s="13" t="s">
        <v>83</v>
      </c>
      <c r="AW380" s="13" t="s">
        <v>35</v>
      </c>
      <c r="AX380" s="13" t="s">
        <v>73</v>
      </c>
      <c r="AY380" s="239" t="s">
        <v>134</v>
      </c>
    </row>
    <row r="381" s="14" customFormat="1">
      <c r="A381" s="14"/>
      <c r="B381" s="240"/>
      <c r="C381" s="241"/>
      <c r="D381" s="230" t="s">
        <v>159</v>
      </c>
      <c r="E381" s="242" t="s">
        <v>19</v>
      </c>
      <c r="F381" s="243" t="s">
        <v>160</v>
      </c>
      <c r="G381" s="241"/>
      <c r="H381" s="244">
        <v>5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159</v>
      </c>
      <c r="AU381" s="250" t="s">
        <v>83</v>
      </c>
      <c r="AV381" s="14" t="s">
        <v>142</v>
      </c>
      <c r="AW381" s="14" t="s">
        <v>35</v>
      </c>
      <c r="AX381" s="14" t="s">
        <v>81</v>
      </c>
      <c r="AY381" s="250" t="s">
        <v>134</v>
      </c>
    </row>
    <row r="382" s="2" customFormat="1" ht="24.15" customHeight="1">
      <c r="A382" s="40"/>
      <c r="B382" s="41"/>
      <c r="C382" s="255" t="s">
        <v>753</v>
      </c>
      <c r="D382" s="255" t="s">
        <v>215</v>
      </c>
      <c r="E382" s="256" t="s">
        <v>754</v>
      </c>
      <c r="F382" s="257" t="s">
        <v>755</v>
      </c>
      <c r="G382" s="258" t="s">
        <v>344</v>
      </c>
      <c r="H382" s="259">
        <v>2</v>
      </c>
      <c r="I382" s="260"/>
      <c r="J382" s="261">
        <f>ROUND(I382*H382,2)</f>
        <v>0</v>
      </c>
      <c r="K382" s="257" t="s">
        <v>141</v>
      </c>
      <c r="L382" s="262"/>
      <c r="M382" s="263" t="s">
        <v>19</v>
      </c>
      <c r="N382" s="264" t="s">
        <v>44</v>
      </c>
      <c r="O382" s="86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167</v>
      </c>
      <c r="AT382" s="217" t="s">
        <v>215</v>
      </c>
      <c r="AU382" s="217" t="s">
        <v>83</v>
      </c>
      <c r="AY382" s="19" t="s">
        <v>134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81</v>
      </c>
      <c r="BK382" s="218">
        <f>ROUND(I382*H382,2)</f>
        <v>0</v>
      </c>
      <c r="BL382" s="19" t="s">
        <v>142</v>
      </c>
      <c r="BM382" s="217" t="s">
        <v>756</v>
      </c>
    </row>
    <row r="383" s="13" customFormat="1">
      <c r="A383" s="13"/>
      <c r="B383" s="228"/>
      <c r="C383" s="229"/>
      <c r="D383" s="230" t="s">
        <v>159</v>
      </c>
      <c r="E383" s="231" t="s">
        <v>19</v>
      </c>
      <c r="F383" s="232" t="s">
        <v>83</v>
      </c>
      <c r="G383" s="229"/>
      <c r="H383" s="233">
        <v>2</v>
      </c>
      <c r="I383" s="234"/>
      <c r="J383" s="229"/>
      <c r="K383" s="229"/>
      <c r="L383" s="235"/>
      <c r="M383" s="236"/>
      <c r="N383" s="237"/>
      <c r="O383" s="237"/>
      <c r="P383" s="237"/>
      <c r="Q383" s="237"/>
      <c r="R383" s="237"/>
      <c r="S383" s="237"/>
      <c r="T383" s="23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9" t="s">
        <v>159</v>
      </c>
      <c r="AU383" s="239" t="s">
        <v>83</v>
      </c>
      <c r="AV383" s="13" t="s">
        <v>83</v>
      </c>
      <c r="AW383" s="13" t="s">
        <v>35</v>
      </c>
      <c r="AX383" s="13" t="s">
        <v>73</v>
      </c>
      <c r="AY383" s="239" t="s">
        <v>134</v>
      </c>
    </row>
    <row r="384" s="14" customFormat="1">
      <c r="A384" s="14"/>
      <c r="B384" s="240"/>
      <c r="C384" s="241"/>
      <c r="D384" s="230" t="s">
        <v>159</v>
      </c>
      <c r="E384" s="242" t="s">
        <v>19</v>
      </c>
      <c r="F384" s="243" t="s">
        <v>160</v>
      </c>
      <c r="G384" s="241"/>
      <c r="H384" s="244">
        <v>2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159</v>
      </c>
      <c r="AU384" s="250" t="s">
        <v>83</v>
      </c>
      <c r="AV384" s="14" t="s">
        <v>142</v>
      </c>
      <c r="AW384" s="14" t="s">
        <v>35</v>
      </c>
      <c r="AX384" s="14" t="s">
        <v>81</v>
      </c>
      <c r="AY384" s="250" t="s">
        <v>134</v>
      </c>
    </row>
    <row r="385" s="2" customFormat="1" ht="24.15" customHeight="1">
      <c r="A385" s="40"/>
      <c r="B385" s="41"/>
      <c r="C385" s="255" t="s">
        <v>389</v>
      </c>
      <c r="D385" s="255" t="s">
        <v>215</v>
      </c>
      <c r="E385" s="256" t="s">
        <v>757</v>
      </c>
      <c r="F385" s="257" t="s">
        <v>758</v>
      </c>
      <c r="G385" s="258" t="s">
        <v>344</v>
      </c>
      <c r="H385" s="259">
        <v>5</v>
      </c>
      <c r="I385" s="260"/>
      <c r="J385" s="261">
        <f>ROUND(I385*H385,2)</f>
        <v>0</v>
      </c>
      <c r="K385" s="257" t="s">
        <v>141</v>
      </c>
      <c r="L385" s="262"/>
      <c r="M385" s="263" t="s">
        <v>19</v>
      </c>
      <c r="N385" s="264" t="s">
        <v>44</v>
      </c>
      <c r="O385" s="86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167</v>
      </c>
      <c r="AT385" s="217" t="s">
        <v>215</v>
      </c>
      <c r="AU385" s="217" t="s">
        <v>83</v>
      </c>
      <c r="AY385" s="19" t="s">
        <v>134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81</v>
      </c>
      <c r="BK385" s="218">
        <f>ROUND(I385*H385,2)</f>
        <v>0</v>
      </c>
      <c r="BL385" s="19" t="s">
        <v>142</v>
      </c>
      <c r="BM385" s="217" t="s">
        <v>759</v>
      </c>
    </row>
    <row r="386" s="13" customFormat="1">
      <c r="A386" s="13"/>
      <c r="B386" s="228"/>
      <c r="C386" s="229"/>
      <c r="D386" s="230" t="s">
        <v>159</v>
      </c>
      <c r="E386" s="231" t="s">
        <v>19</v>
      </c>
      <c r="F386" s="232" t="s">
        <v>196</v>
      </c>
      <c r="G386" s="229"/>
      <c r="H386" s="233">
        <v>5</v>
      </c>
      <c r="I386" s="234"/>
      <c r="J386" s="229"/>
      <c r="K386" s="229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159</v>
      </c>
      <c r="AU386" s="239" t="s">
        <v>83</v>
      </c>
      <c r="AV386" s="13" t="s">
        <v>83</v>
      </c>
      <c r="AW386" s="13" t="s">
        <v>35</v>
      </c>
      <c r="AX386" s="13" t="s">
        <v>73</v>
      </c>
      <c r="AY386" s="239" t="s">
        <v>134</v>
      </c>
    </row>
    <row r="387" s="14" customFormat="1">
      <c r="A387" s="14"/>
      <c r="B387" s="240"/>
      <c r="C387" s="241"/>
      <c r="D387" s="230" t="s">
        <v>159</v>
      </c>
      <c r="E387" s="242" t="s">
        <v>19</v>
      </c>
      <c r="F387" s="243" t="s">
        <v>160</v>
      </c>
      <c r="G387" s="241"/>
      <c r="H387" s="244">
        <v>5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159</v>
      </c>
      <c r="AU387" s="250" t="s">
        <v>83</v>
      </c>
      <c r="AV387" s="14" t="s">
        <v>142</v>
      </c>
      <c r="AW387" s="14" t="s">
        <v>35</v>
      </c>
      <c r="AX387" s="14" t="s">
        <v>81</v>
      </c>
      <c r="AY387" s="250" t="s">
        <v>134</v>
      </c>
    </row>
    <row r="388" s="2" customFormat="1" ht="33" customHeight="1">
      <c r="A388" s="40"/>
      <c r="B388" s="41"/>
      <c r="C388" s="255" t="s">
        <v>760</v>
      </c>
      <c r="D388" s="255" t="s">
        <v>215</v>
      </c>
      <c r="E388" s="256" t="s">
        <v>761</v>
      </c>
      <c r="F388" s="257" t="s">
        <v>762</v>
      </c>
      <c r="G388" s="258" t="s">
        <v>344</v>
      </c>
      <c r="H388" s="259">
        <v>3</v>
      </c>
      <c r="I388" s="260"/>
      <c r="J388" s="261">
        <f>ROUND(I388*H388,2)</f>
        <v>0</v>
      </c>
      <c r="K388" s="257" t="s">
        <v>141</v>
      </c>
      <c r="L388" s="262"/>
      <c r="M388" s="263" t="s">
        <v>19</v>
      </c>
      <c r="N388" s="264" t="s">
        <v>44</v>
      </c>
      <c r="O388" s="86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167</v>
      </c>
      <c r="AT388" s="217" t="s">
        <v>215</v>
      </c>
      <c r="AU388" s="217" t="s">
        <v>83</v>
      </c>
      <c r="AY388" s="19" t="s">
        <v>134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81</v>
      </c>
      <c r="BK388" s="218">
        <f>ROUND(I388*H388,2)</f>
        <v>0</v>
      </c>
      <c r="BL388" s="19" t="s">
        <v>142</v>
      </c>
      <c r="BM388" s="217" t="s">
        <v>763</v>
      </c>
    </row>
    <row r="389" s="13" customFormat="1">
      <c r="A389" s="13"/>
      <c r="B389" s="228"/>
      <c r="C389" s="229"/>
      <c r="D389" s="230" t="s">
        <v>159</v>
      </c>
      <c r="E389" s="231" t="s">
        <v>19</v>
      </c>
      <c r="F389" s="232" t="s">
        <v>148</v>
      </c>
      <c r="G389" s="229"/>
      <c r="H389" s="233">
        <v>3</v>
      </c>
      <c r="I389" s="234"/>
      <c r="J389" s="229"/>
      <c r="K389" s="229"/>
      <c r="L389" s="235"/>
      <c r="M389" s="236"/>
      <c r="N389" s="237"/>
      <c r="O389" s="237"/>
      <c r="P389" s="237"/>
      <c r="Q389" s="237"/>
      <c r="R389" s="237"/>
      <c r="S389" s="237"/>
      <c r="T389" s="23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9" t="s">
        <v>159</v>
      </c>
      <c r="AU389" s="239" t="s">
        <v>83</v>
      </c>
      <c r="AV389" s="13" t="s">
        <v>83</v>
      </c>
      <c r="AW389" s="13" t="s">
        <v>35</v>
      </c>
      <c r="AX389" s="13" t="s">
        <v>73</v>
      </c>
      <c r="AY389" s="239" t="s">
        <v>134</v>
      </c>
    </row>
    <row r="390" s="14" customFormat="1">
      <c r="A390" s="14"/>
      <c r="B390" s="240"/>
      <c r="C390" s="241"/>
      <c r="D390" s="230" t="s">
        <v>159</v>
      </c>
      <c r="E390" s="242" t="s">
        <v>19</v>
      </c>
      <c r="F390" s="243" t="s">
        <v>160</v>
      </c>
      <c r="G390" s="241"/>
      <c r="H390" s="244">
        <v>3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159</v>
      </c>
      <c r="AU390" s="250" t="s">
        <v>83</v>
      </c>
      <c r="AV390" s="14" t="s">
        <v>142</v>
      </c>
      <c r="AW390" s="14" t="s">
        <v>35</v>
      </c>
      <c r="AX390" s="14" t="s">
        <v>81</v>
      </c>
      <c r="AY390" s="250" t="s">
        <v>134</v>
      </c>
    </row>
    <row r="391" s="2" customFormat="1" ht="33" customHeight="1">
      <c r="A391" s="40"/>
      <c r="B391" s="41"/>
      <c r="C391" s="255" t="s">
        <v>396</v>
      </c>
      <c r="D391" s="255" t="s">
        <v>215</v>
      </c>
      <c r="E391" s="256" t="s">
        <v>764</v>
      </c>
      <c r="F391" s="257" t="s">
        <v>765</v>
      </c>
      <c r="G391" s="258" t="s">
        <v>344</v>
      </c>
      <c r="H391" s="259">
        <v>2</v>
      </c>
      <c r="I391" s="260"/>
      <c r="J391" s="261">
        <f>ROUND(I391*H391,2)</f>
        <v>0</v>
      </c>
      <c r="K391" s="257" t="s">
        <v>141</v>
      </c>
      <c r="L391" s="262"/>
      <c r="M391" s="263" t="s">
        <v>19</v>
      </c>
      <c r="N391" s="264" t="s">
        <v>44</v>
      </c>
      <c r="O391" s="86"/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167</v>
      </c>
      <c r="AT391" s="217" t="s">
        <v>215</v>
      </c>
      <c r="AU391" s="217" t="s">
        <v>83</v>
      </c>
      <c r="AY391" s="19" t="s">
        <v>134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81</v>
      </c>
      <c r="BK391" s="218">
        <f>ROUND(I391*H391,2)</f>
        <v>0</v>
      </c>
      <c r="BL391" s="19" t="s">
        <v>142</v>
      </c>
      <c r="BM391" s="217" t="s">
        <v>766</v>
      </c>
    </row>
    <row r="392" s="13" customFormat="1">
      <c r="A392" s="13"/>
      <c r="B392" s="228"/>
      <c r="C392" s="229"/>
      <c r="D392" s="230" t="s">
        <v>159</v>
      </c>
      <c r="E392" s="231" t="s">
        <v>19</v>
      </c>
      <c r="F392" s="232" t="s">
        <v>83</v>
      </c>
      <c r="G392" s="229"/>
      <c r="H392" s="233">
        <v>2</v>
      </c>
      <c r="I392" s="234"/>
      <c r="J392" s="229"/>
      <c r="K392" s="229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159</v>
      </c>
      <c r="AU392" s="239" t="s">
        <v>83</v>
      </c>
      <c r="AV392" s="13" t="s">
        <v>83</v>
      </c>
      <c r="AW392" s="13" t="s">
        <v>35</v>
      </c>
      <c r="AX392" s="13" t="s">
        <v>73</v>
      </c>
      <c r="AY392" s="239" t="s">
        <v>134</v>
      </c>
    </row>
    <row r="393" s="14" customFormat="1">
      <c r="A393" s="14"/>
      <c r="B393" s="240"/>
      <c r="C393" s="241"/>
      <c r="D393" s="230" t="s">
        <v>159</v>
      </c>
      <c r="E393" s="242" t="s">
        <v>19</v>
      </c>
      <c r="F393" s="243" t="s">
        <v>160</v>
      </c>
      <c r="G393" s="241"/>
      <c r="H393" s="244">
        <v>2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159</v>
      </c>
      <c r="AU393" s="250" t="s">
        <v>83</v>
      </c>
      <c r="AV393" s="14" t="s">
        <v>142</v>
      </c>
      <c r="AW393" s="14" t="s">
        <v>35</v>
      </c>
      <c r="AX393" s="14" t="s">
        <v>81</v>
      </c>
      <c r="AY393" s="250" t="s">
        <v>134</v>
      </c>
    </row>
    <row r="394" s="2" customFormat="1" ht="16.5" customHeight="1">
      <c r="A394" s="40"/>
      <c r="B394" s="41"/>
      <c r="C394" s="255" t="s">
        <v>767</v>
      </c>
      <c r="D394" s="255" t="s">
        <v>215</v>
      </c>
      <c r="E394" s="256" t="s">
        <v>768</v>
      </c>
      <c r="F394" s="257" t="s">
        <v>769</v>
      </c>
      <c r="G394" s="258" t="s">
        <v>344</v>
      </c>
      <c r="H394" s="259">
        <v>7</v>
      </c>
      <c r="I394" s="260"/>
      <c r="J394" s="261">
        <f>ROUND(I394*H394,2)</f>
        <v>0</v>
      </c>
      <c r="K394" s="257" t="s">
        <v>158</v>
      </c>
      <c r="L394" s="262"/>
      <c r="M394" s="263" t="s">
        <v>19</v>
      </c>
      <c r="N394" s="264" t="s">
        <v>44</v>
      </c>
      <c r="O394" s="86"/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167</v>
      </c>
      <c r="AT394" s="217" t="s">
        <v>215</v>
      </c>
      <c r="AU394" s="217" t="s">
        <v>83</v>
      </c>
      <c r="AY394" s="19" t="s">
        <v>134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81</v>
      </c>
      <c r="BK394" s="218">
        <f>ROUND(I394*H394,2)</f>
        <v>0</v>
      </c>
      <c r="BL394" s="19" t="s">
        <v>142</v>
      </c>
      <c r="BM394" s="217" t="s">
        <v>770</v>
      </c>
    </row>
    <row r="395" s="13" customFormat="1">
      <c r="A395" s="13"/>
      <c r="B395" s="228"/>
      <c r="C395" s="229"/>
      <c r="D395" s="230" t="s">
        <v>159</v>
      </c>
      <c r="E395" s="231" t="s">
        <v>19</v>
      </c>
      <c r="F395" s="232" t="s">
        <v>204</v>
      </c>
      <c r="G395" s="229"/>
      <c r="H395" s="233">
        <v>7</v>
      </c>
      <c r="I395" s="234"/>
      <c r="J395" s="229"/>
      <c r="K395" s="229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159</v>
      </c>
      <c r="AU395" s="239" t="s">
        <v>83</v>
      </c>
      <c r="AV395" s="13" t="s">
        <v>83</v>
      </c>
      <c r="AW395" s="13" t="s">
        <v>35</v>
      </c>
      <c r="AX395" s="13" t="s">
        <v>73</v>
      </c>
      <c r="AY395" s="239" t="s">
        <v>134</v>
      </c>
    </row>
    <row r="396" s="14" customFormat="1">
      <c r="A396" s="14"/>
      <c r="B396" s="240"/>
      <c r="C396" s="241"/>
      <c r="D396" s="230" t="s">
        <v>159</v>
      </c>
      <c r="E396" s="242" t="s">
        <v>19</v>
      </c>
      <c r="F396" s="243" t="s">
        <v>160</v>
      </c>
      <c r="G396" s="241"/>
      <c r="H396" s="244">
        <v>7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159</v>
      </c>
      <c r="AU396" s="250" t="s">
        <v>83</v>
      </c>
      <c r="AV396" s="14" t="s">
        <v>142</v>
      </c>
      <c r="AW396" s="14" t="s">
        <v>35</v>
      </c>
      <c r="AX396" s="14" t="s">
        <v>81</v>
      </c>
      <c r="AY396" s="250" t="s">
        <v>134</v>
      </c>
    </row>
    <row r="397" s="2" customFormat="1" ht="24.15" customHeight="1">
      <c r="A397" s="40"/>
      <c r="B397" s="41"/>
      <c r="C397" s="255" t="s">
        <v>399</v>
      </c>
      <c r="D397" s="255" t="s">
        <v>215</v>
      </c>
      <c r="E397" s="256" t="s">
        <v>771</v>
      </c>
      <c r="F397" s="257" t="s">
        <v>772</v>
      </c>
      <c r="G397" s="258" t="s">
        <v>344</v>
      </c>
      <c r="H397" s="259">
        <v>12</v>
      </c>
      <c r="I397" s="260"/>
      <c r="J397" s="261">
        <f>ROUND(I397*H397,2)</f>
        <v>0</v>
      </c>
      <c r="K397" s="257" t="s">
        <v>141</v>
      </c>
      <c r="L397" s="262"/>
      <c r="M397" s="263" t="s">
        <v>19</v>
      </c>
      <c r="N397" s="264" t="s">
        <v>44</v>
      </c>
      <c r="O397" s="86"/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167</v>
      </c>
      <c r="AT397" s="217" t="s">
        <v>215</v>
      </c>
      <c r="AU397" s="217" t="s">
        <v>83</v>
      </c>
      <c r="AY397" s="19" t="s">
        <v>134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81</v>
      </c>
      <c r="BK397" s="218">
        <f>ROUND(I397*H397,2)</f>
        <v>0</v>
      </c>
      <c r="BL397" s="19" t="s">
        <v>142</v>
      </c>
      <c r="BM397" s="217" t="s">
        <v>773</v>
      </c>
    </row>
    <row r="398" s="13" customFormat="1">
      <c r="A398" s="13"/>
      <c r="B398" s="228"/>
      <c r="C398" s="229"/>
      <c r="D398" s="230" t="s">
        <v>159</v>
      </c>
      <c r="E398" s="231" t="s">
        <v>19</v>
      </c>
      <c r="F398" s="232" t="s">
        <v>8</v>
      </c>
      <c r="G398" s="229"/>
      <c r="H398" s="233">
        <v>12</v>
      </c>
      <c r="I398" s="234"/>
      <c r="J398" s="229"/>
      <c r="K398" s="229"/>
      <c r="L398" s="235"/>
      <c r="M398" s="236"/>
      <c r="N398" s="237"/>
      <c r="O398" s="237"/>
      <c r="P398" s="237"/>
      <c r="Q398" s="237"/>
      <c r="R398" s="237"/>
      <c r="S398" s="237"/>
      <c r="T398" s="23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9" t="s">
        <v>159</v>
      </c>
      <c r="AU398" s="239" t="s">
        <v>83</v>
      </c>
      <c r="AV398" s="13" t="s">
        <v>83</v>
      </c>
      <c r="AW398" s="13" t="s">
        <v>35</v>
      </c>
      <c r="AX398" s="13" t="s">
        <v>73</v>
      </c>
      <c r="AY398" s="239" t="s">
        <v>134</v>
      </c>
    </row>
    <row r="399" s="14" customFormat="1">
      <c r="A399" s="14"/>
      <c r="B399" s="240"/>
      <c r="C399" s="241"/>
      <c r="D399" s="230" t="s">
        <v>159</v>
      </c>
      <c r="E399" s="242" t="s">
        <v>19</v>
      </c>
      <c r="F399" s="243" t="s">
        <v>160</v>
      </c>
      <c r="G399" s="241"/>
      <c r="H399" s="244">
        <v>12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0" t="s">
        <v>159</v>
      </c>
      <c r="AU399" s="250" t="s">
        <v>83</v>
      </c>
      <c r="AV399" s="14" t="s">
        <v>142</v>
      </c>
      <c r="AW399" s="14" t="s">
        <v>35</v>
      </c>
      <c r="AX399" s="14" t="s">
        <v>81</v>
      </c>
      <c r="AY399" s="250" t="s">
        <v>134</v>
      </c>
    </row>
    <row r="400" s="2" customFormat="1" ht="24.15" customHeight="1">
      <c r="A400" s="40"/>
      <c r="B400" s="41"/>
      <c r="C400" s="206" t="s">
        <v>774</v>
      </c>
      <c r="D400" s="206" t="s">
        <v>137</v>
      </c>
      <c r="E400" s="207" t="s">
        <v>775</v>
      </c>
      <c r="F400" s="208" t="s">
        <v>776</v>
      </c>
      <c r="G400" s="209" t="s">
        <v>344</v>
      </c>
      <c r="H400" s="210">
        <v>8</v>
      </c>
      <c r="I400" s="211"/>
      <c r="J400" s="212">
        <f>ROUND(I400*H400,2)</f>
        <v>0</v>
      </c>
      <c r="K400" s="208" t="s">
        <v>158</v>
      </c>
      <c r="L400" s="46"/>
      <c r="M400" s="213" t="s">
        <v>19</v>
      </c>
      <c r="N400" s="214" t="s">
        <v>44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142</v>
      </c>
      <c r="AT400" s="217" t="s">
        <v>137</v>
      </c>
      <c r="AU400" s="217" t="s">
        <v>83</v>
      </c>
      <c r="AY400" s="19" t="s">
        <v>134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81</v>
      </c>
      <c r="BK400" s="218">
        <f>ROUND(I400*H400,2)</f>
        <v>0</v>
      </c>
      <c r="BL400" s="19" t="s">
        <v>142</v>
      </c>
      <c r="BM400" s="217" t="s">
        <v>777</v>
      </c>
    </row>
    <row r="401" s="13" customFormat="1">
      <c r="A401" s="13"/>
      <c r="B401" s="228"/>
      <c r="C401" s="229"/>
      <c r="D401" s="230" t="s">
        <v>159</v>
      </c>
      <c r="E401" s="231" t="s">
        <v>19</v>
      </c>
      <c r="F401" s="232" t="s">
        <v>778</v>
      </c>
      <c r="G401" s="229"/>
      <c r="H401" s="233">
        <v>8</v>
      </c>
      <c r="I401" s="234"/>
      <c r="J401" s="229"/>
      <c r="K401" s="229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159</v>
      </c>
      <c r="AU401" s="239" t="s">
        <v>83</v>
      </c>
      <c r="AV401" s="13" t="s">
        <v>83</v>
      </c>
      <c r="AW401" s="13" t="s">
        <v>35</v>
      </c>
      <c r="AX401" s="13" t="s">
        <v>73</v>
      </c>
      <c r="AY401" s="239" t="s">
        <v>134</v>
      </c>
    </row>
    <row r="402" s="14" customFormat="1">
      <c r="A402" s="14"/>
      <c r="B402" s="240"/>
      <c r="C402" s="241"/>
      <c r="D402" s="230" t="s">
        <v>159</v>
      </c>
      <c r="E402" s="242" t="s">
        <v>19</v>
      </c>
      <c r="F402" s="243" t="s">
        <v>160</v>
      </c>
      <c r="G402" s="241"/>
      <c r="H402" s="244">
        <v>8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159</v>
      </c>
      <c r="AU402" s="250" t="s">
        <v>83</v>
      </c>
      <c r="AV402" s="14" t="s">
        <v>142</v>
      </c>
      <c r="AW402" s="14" t="s">
        <v>35</v>
      </c>
      <c r="AX402" s="14" t="s">
        <v>81</v>
      </c>
      <c r="AY402" s="250" t="s">
        <v>134</v>
      </c>
    </row>
    <row r="403" s="2" customFormat="1" ht="21.75" customHeight="1">
      <c r="A403" s="40"/>
      <c r="B403" s="41"/>
      <c r="C403" s="255" t="s">
        <v>403</v>
      </c>
      <c r="D403" s="255" t="s">
        <v>215</v>
      </c>
      <c r="E403" s="256" t="s">
        <v>779</v>
      </c>
      <c r="F403" s="257" t="s">
        <v>780</v>
      </c>
      <c r="G403" s="258" t="s">
        <v>344</v>
      </c>
      <c r="H403" s="259">
        <v>8</v>
      </c>
      <c r="I403" s="260"/>
      <c r="J403" s="261">
        <f>ROUND(I403*H403,2)</f>
        <v>0</v>
      </c>
      <c r="K403" s="257" t="s">
        <v>158</v>
      </c>
      <c r="L403" s="262"/>
      <c r="M403" s="263" t="s">
        <v>19</v>
      </c>
      <c r="N403" s="264" t="s">
        <v>44</v>
      </c>
      <c r="O403" s="86"/>
      <c r="P403" s="215">
        <f>O403*H403</f>
        <v>0</v>
      </c>
      <c r="Q403" s="215">
        <v>0.081000000000000003</v>
      </c>
      <c r="R403" s="215">
        <f>Q403*H403</f>
        <v>0.64800000000000002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167</v>
      </c>
      <c r="AT403" s="217" t="s">
        <v>215</v>
      </c>
      <c r="AU403" s="217" t="s">
        <v>83</v>
      </c>
      <c r="AY403" s="19" t="s">
        <v>134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81</v>
      </c>
      <c r="BK403" s="218">
        <f>ROUND(I403*H403,2)</f>
        <v>0</v>
      </c>
      <c r="BL403" s="19" t="s">
        <v>142</v>
      </c>
      <c r="BM403" s="217" t="s">
        <v>781</v>
      </c>
    </row>
    <row r="404" s="13" customFormat="1">
      <c r="A404" s="13"/>
      <c r="B404" s="228"/>
      <c r="C404" s="229"/>
      <c r="D404" s="230" t="s">
        <v>159</v>
      </c>
      <c r="E404" s="231" t="s">
        <v>19</v>
      </c>
      <c r="F404" s="232" t="s">
        <v>167</v>
      </c>
      <c r="G404" s="229"/>
      <c r="H404" s="233">
        <v>8</v>
      </c>
      <c r="I404" s="234"/>
      <c r="J404" s="229"/>
      <c r="K404" s="229"/>
      <c r="L404" s="235"/>
      <c r="M404" s="236"/>
      <c r="N404" s="237"/>
      <c r="O404" s="237"/>
      <c r="P404" s="237"/>
      <c r="Q404" s="237"/>
      <c r="R404" s="237"/>
      <c r="S404" s="237"/>
      <c r="T404" s="23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9" t="s">
        <v>159</v>
      </c>
      <c r="AU404" s="239" t="s">
        <v>83</v>
      </c>
      <c r="AV404" s="13" t="s">
        <v>83</v>
      </c>
      <c r="AW404" s="13" t="s">
        <v>35</v>
      </c>
      <c r="AX404" s="13" t="s">
        <v>73</v>
      </c>
      <c r="AY404" s="239" t="s">
        <v>134</v>
      </c>
    </row>
    <row r="405" s="14" customFormat="1">
      <c r="A405" s="14"/>
      <c r="B405" s="240"/>
      <c r="C405" s="241"/>
      <c r="D405" s="230" t="s">
        <v>159</v>
      </c>
      <c r="E405" s="242" t="s">
        <v>19</v>
      </c>
      <c r="F405" s="243" t="s">
        <v>160</v>
      </c>
      <c r="G405" s="241"/>
      <c r="H405" s="244">
        <v>8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159</v>
      </c>
      <c r="AU405" s="250" t="s">
        <v>83</v>
      </c>
      <c r="AV405" s="14" t="s">
        <v>142</v>
      </c>
      <c r="AW405" s="14" t="s">
        <v>35</v>
      </c>
      <c r="AX405" s="14" t="s">
        <v>81</v>
      </c>
      <c r="AY405" s="250" t="s">
        <v>134</v>
      </c>
    </row>
    <row r="406" s="2" customFormat="1" ht="16.5" customHeight="1">
      <c r="A406" s="40"/>
      <c r="B406" s="41"/>
      <c r="C406" s="206" t="s">
        <v>782</v>
      </c>
      <c r="D406" s="206" t="s">
        <v>137</v>
      </c>
      <c r="E406" s="207" t="s">
        <v>783</v>
      </c>
      <c r="F406" s="208" t="s">
        <v>784</v>
      </c>
      <c r="G406" s="209" t="s">
        <v>344</v>
      </c>
      <c r="H406" s="210">
        <v>1</v>
      </c>
      <c r="I406" s="211"/>
      <c r="J406" s="212">
        <f>ROUND(I406*H406,2)</f>
        <v>0</v>
      </c>
      <c r="K406" s="208" t="s">
        <v>141</v>
      </c>
      <c r="L406" s="46"/>
      <c r="M406" s="213" t="s">
        <v>19</v>
      </c>
      <c r="N406" s="214" t="s">
        <v>44</v>
      </c>
      <c r="O406" s="86"/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142</v>
      </c>
      <c r="AT406" s="217" t="s">
        <v>137</v>
      </c>
      <c r="AU406" s="217" t="s">
        <v>83</v>
      </c>
      <c r="AY406" s="19" t="s">
        <v>134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81</v>
      </c>
      <c r="BK406" s="218">
        <f>ROUND(I406*H406,2)</f>
        <v>0</v>
      </c>
      <c r="BL406" s="19" t="s">
        <v>142</v>
      </c>
      <c r="BM406" s="217" t="s">
        <v>785</v>
      </c>
    </row>
    <row r="407" s="2" customFormat="1">
      <c r="A407" s="40"/>
      <c r="B407" s="41"/>
      <c r="C407" s="42"/>
      <c r="D407" s="219" t="s">
        <v>143</v>
      </c>
      <c r="E407" s="42"/>
      <c r="F407" s="220" t="s">
        <v>786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143</v>
      </c>
      <c r="AU407" s="19" t="s">
        <v>83</v>
      </c>
    </row>
    <row r="408" s="13" customFormat="1">
      <c r="A408" s="13"/>
      <c r="B408" s="228"/>
      <c r="C408" s="229"/>
      <c r="D408" s="230" t="s">
        <v>159</v>
      </c>
      <c r="E408" s="231" t="s">
        <v>19</v>
      </c>
      <c r="F408" s="232" t="s">
        <v>715</v>
      </c>
      <c r="G408" s="229"/>
      <c r="H408" s="233">
        <v>1</v>
      </c>
      <c r="I408" s="234"/>
      <c r="J408" s="229"/>
      <c r="K408" s="229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159</v>
      </c>
      <c r="AU408" s="239" t="s">
        <v>83</v>
      </c>
      <c r="AV408" s="13" t="s">
        <v>83</v>
      </c>
      <c r="AW408" s="13" t="s">
        <v>35</v>
      </c>
      <c r="AX408" s="13" t="s">
        <v>73</v>
      </c>
      <c r="AY408" s="239" t="s">
        <v>134</v>
      </c>
    </row>
    <row r="409" s="14" customFormat="1">
      <c r="A409" s="14"/>
      <c r="B409" s="240"/>
      <c r="C409" s="241"/>
      <c r="D409" s="230" t="s">
        <v>159</v>
      </c>
      <c r="E409" s="242" t="s">
        <v>19</v>
      </c>
      <c r="F409" s="243" t="s">
        <v>160</v>
      </c>
      <c r="G409" s="241"/>
      <c r="H409" s="244">
        <v>1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159</v>
      </c>
      <c r="AU409" s="250" t="s">
        <v>83</v>
      </c>
      <c r="AV409" s="14" t="s">
        <v>142</v>
      </c>
      <c r="AW409" s="14" t="s">
        <v>35</v>
      </c>
      <c r="AX409" s="14" t="s">
        <v>81</v>
      </c>
      <c r="AY409" s="250" t="s">
        <v>134</v>
      </c>
    </row>
    <row r="410" s="2" customFormat="1" ht="16.5" customHeight="1">
      <c r="A410" s="40"/>
      <c r="B410" s="41"/>
      <c r="C410" s="255" t="s">
        <v>408</v>
      </c>
      <c r="D410" s="255" t="s">
        <v>215</v>
      </c>
      <c r="E410" s="256" t="s">
        <v>787</v>
      </c>
      <c r="F410" s="257" t="s">
        <v>788</v>
      </c>
      <c r="G410" s="258" t="s">
        <v>344</v>
      </c>
      <c r="H410" s="259">
        <v>1</v>
      </c>
      <c r="I410" s="260"/>
      <c r="J410" s="261">
        <f>ROUND(I410*H410,2)</f>
        <v>0</v>
      </c>
      <c r="K410" s="257" t="s">
        <v>141</v>
      </c>
      <c r="L410" s="262"/>
      <c r="M410" s="263" t="s">
        <v>19</v>
      </c>
      <c r="N410" s="264" t="s">
        <v>44</v>
      </c>
      <c r="O410" s="86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167</v>
      </c>
      <c r="AT410" s="217" t="s">
        <v>215</v>
      </c>
      <c r="AU410" s="217" t="s">
        <v>83</v>
      </c>
      <c r="AY410" s="19" t="s">
        <v>134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81</v>
      </c>
      <c r="BK410" s="218">
        <f>ROUND(I410*H410,2)</f>
        <v>0</v>
      </c>
      <c r="BL410" s="19" t="s">
        <v>142</v>
      </c>
      <c r="BM410" s="217" t="s">
        <v>789</v>
      </c>
    </row>
    <row r="411" s="13" customFormat="1">
      <c r="A411" s="13"/>
      <c r="B411" s="228"/>
      <c r="C411" s="229"/>
      <c r="D411" s="230" t="s">
        <v>159</v>
      </c>
      <c r="E411" s="231" t="s">
        <v>19</v>
      </c>
      <c r="F411" s="232" t="s">
        <v>81</v>
      </c>
      <c r="G411" s="229"/>
      <c r="H411" s="233">
        <v>1</v>
      </c>
      <c r="I411" s="234"/>
      <c r="J411" s="229"/>
      <c r="K411" s="229"/>
      <c r="L411" s="235"/>
      <c r="M411" s="236"/>
      <c r="N411" s="237"/>
      <c r="O411" s="237"/>
      <c r="P411" s="237"/>
      <c r="Q411" s="237"/>
      <c r="R411" s="237"/>
      <c r="S411" s="237"/>
      <c r="T411" s="23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9" t="s">
        <v>159</v>
      </c>
      <c r="AU411" s="239" t="s">
        <v>83</v>
      </c>
      <c r="AV411" s="13" t="s">
        <v>83</v>
      </c>
      <c r="AW411" s="13" t="s">
        <v>35</v>
      </c>
      <c r="AX411" s="13" t="s">
        <v>73</v>
      </c>
      <c r="AY411" s="239" t="s">
        <v>134</v>
      </c>
    </row>
    <row r="412" s="14" customFormat="1">
      <c r="A412" s="14"/>
      <c r="B412" s="240"/>
      <c r="C412" s="241"/>
      <c r="D412" s="230" t="s">
        <v>159</v>
      </c>
      <c r="E412" s="242" t="s">
        <v>19</v>
      </c>
      <c r="F412" s="243" t="s">
        <v>160</v>
      </c>
      <c r="G412" s="241"/>
      <c r="H412" s="244">
        <v>1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159</v>
      </c>
      <c r="AU412" s="250" t="s">
        <v>83</v>
      </c>
      <c r="AV412" s="14" t="s">
        <v>142</v>
      </c>
      <c r="AW412" s="14" t="s">
        <v>35</v>
      </c>
      <c r="AX412" s="14" t="s">
        <v>81</v>
      </c>
      <c r="AY412" s="250" t="s">
        <v>134</v>
      </c>
    </row>
    <row r="413" s="2" customFormat="1" ht="16.5" customHeight="1">
      <c r="A413" s="40"/>
      <c r="B413" s="41"/>
      <c r="C413" s="206" t="s">
        <v>790</v>
      </c>
      <c r="D413" s="206" t="s">
        <v>137</v>
      </c>
      <c r="E413" s="207" t="s">
        <v>791</v>
      </c>
      <c r="F413" s="208" t="s">
        <v>792</v>
      </c>
      <c r="G413" s="209" t="s">
        <v>248</v>
      </c>
      <c r="H413" s="210">
        <v>370.80000000000001</v>
      </c>
      <c r="I413" s="211"/>
      <c r="J413" s="212">
        <f>ROUND(I413*H413,2)</f>
        <v>0</v>
      </c>
      <c r="K413" s="208" t="s">
        <v>158</v>
      </c>
      <c r="L413" s="46"/>
      <c r="M413" s="213" t="s">
        <v>19</v>
      </c>
      <c r="N413" s="214" t="s">
        <v>44</v>
      </c>
      <c r="O413" s="86"/>
      <c r="P413" s="215">
        <f>O413*H413</f>
        <v>0</v>
      </c>
      <c r="Q413" s="215">
        <v>0</v>
      </c>
      <c r="R413" s="215">
        <f>Q413*H413</f>
        <v>0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142</v>
      </c>
      <c r="AT413" s="217" t="s">
        <v>137</v>
      </c>
      <c r="AU413" s="217" t="s">
        <v>83</v>
      </c>
      <c r="AY413" s="19" t="s">
        <v>134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81</v>
      </c>
      <c r="BK413" s="218">
        <f>ROUND(I413*H413,2)</f>
        <v>0</v>
      </c>
      <c r="BL413" s="19" t="s">
        <v>142</v>
      </c>
      <c r="BM413" s="217" t="s">
        <v>793</v>
      </c>
    </row>
    <row r="414" s="13" customFormat="1">
      <c r="A414" s="13"/>
      <c r="B414" s="228"/>
      <c r="C414" s="229"/>
      <c r="D414" s="230" t="s">
        <v>159</v>
      </c>
      <c r="E414" s="231" t="s">
        <v>19</v>
      </c>
      <c r="F414" s="232" t="s">
        <v>794</v>
      </c>
      <c r="G414" s="229"/>
      <c r="H414" s="233">
        <v>160.59999999999999</v>
      </c>
      <c r="I414" s="234"/>
      <c r="J414" s="229"/>
      <c r="K414" s="229"/>
      <c r="L414" s="235"/>
      <c r="M414" s="236"/>
      <c r="N414" s="237"/>
      <c r="O414" s="237"/>
      <c r="P414" s="237"/>
      <c r="Q414" s="237"/>
      <c r="R414" s="237"/>
      <c r="S414" s="237"/>
      <c r="T414" s="23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9" t="s">
        <v>159</v>
      </c>
      <c r="AU414" s="239" t="s">
        <v>83</v>
      </c>
      <c r="AV414" s="13" t="s">
        <v>83</v>
      </c>
      <c r="AW414" s="13" t="s">
        <v>35</v>
      </c>
      <c r="AX414" s="13" t="s">
        <v>73</v>
      </c>
      <c r="AY414" s="239" t="s">
        <v>134</v>
      </c>
    </row>
    <row r="415" s="13" customFormat="1">
      <c r="A415" s="13"/>
      <c r="B415" s="228"/>
      <c r="C415" s="229"/>
      <c r="D415" s="230" t="s">
        <v>159</v>
      </c>
      <c r="E415" s="231" t="s">
        <v>19</v>
      </c>
      <c r="F415" s="232" t="s">
        <v>795</v>
      </c>
      <c r="G415" s="229"/>
      <c r="H415" s="233">
        <v>210.19999999999999</v>
      </c>
      <c r="I415" s="234"/>
      <c r="J415" s="229"/>
      <c r="K415" s="229"/>
      <c r="L415" s="235"/>
      <c r="M415" s="236"/>
      <c r="N415" s="237"/>
      <c r="O415" s="237"/>
      <c r="P415" s="237"/>
      <c r="Q415" s="237"/>
      <c r="R415" s="237"/>
      <c r="S415" s="237"/>
      <c r="T415" s="23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9" t="s">
        <v>159</v>
      </c>
      <c r="AU415" s="239" t="s">
        <v>83</v>
      </c>
      <c r="AV415" s="13" t="s">
        <v>83</v>
      </c>
      <c r="AW415" s="13" t="s">
        <v>35</v>
      </c>
      <c r="AX415" s="13" t="s">
        <v>73</v>
      </c>
      <c r="AY415" s="239" t="s">
        <v>134</v>
      </c>
    </row>
    <row r="416" s="14" customFormat="1">
      <c r="A416" s="14"/>
      <c r="B416" s="240"/>
      <c r="C416" s="241"/>
      <c r="D416" s="230" t="s">
        <v>159</v>
      </c>
      <c r="E416" s="242" t="s">
        <v>19</v>
      </c>
      <c r="F416" s="243" t="s">
        <v>160</v>
      </c>
      <c r="G416" s="241"/>
      <c r="H416" s="244">
        <v>370.80000000000001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0" t="s">
        <v>159</v>
      </c>
      <c r="AU416" s="250" t="s">
        <v>83</v>
      </c>
      <c r="AV416" s="14" t="s">
        <v>142</v>
      </c>
      <c r="AW416" s="14" t="s">
        <v>35</v>
      </c>
      <c r="AX416" s="14" t="s">
        <v>81</v>
      </c>
      <c r="AY416" s="250" t="s">
        <v>134</v>
      </c>
    </row>
    <row r="417" s="2" customFormat="1" ht="24.15" customHeight="1">
      <c r="A417" s="40"/>
      <c r="B417" s="41"/>
      <c r="C417" s="206" t="s">
        <v>413</v>
      </c>
      <c r="D417" s="206" t="s">
        <v>137</v>
      </c>
      <c r="E417" s="207" t="s">
        <v>796</v>
      </c>
      <c r="F417" s="208" t="s">
        <v>797</v>
      </c>
      <c r="G417" s="209" t="s">
        <v>187</v>
      </c>
      <c r="H417" s="210">
        <v>132.96700000000001</v>
      </c>
      <c r="I417" s="211"/>
      <c r="J417" s="212">
        <f>ROUND(I417*H417,2)</f>
        <v>0</v>
      </c>
      <c r="K417" s="208" t="s">
        <v>141</v>
      </c>
      <c r="L417" s="46"/>
      <c r="M417" s="213" t="s">
        <v>19</v>
      </c>
      <c r="N417" s="214" t="s">
        <v>44</v>
      </c>
      <c r="O417" s="86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142</v>
      </c>
      <c r="AT417" s="217" t="s">
        <v>137</v>
      </c>
      <c r="AU417" s="217" t="s">
        <v>83</v>
      </c>
      <c r="AY417" s="19" t="s">
        <v>134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81</v>
      </c>
      <c r="BK417" s="218">
        <f>ROUND(I417*H417,2)</f>
        <v>0</v>
      </c>
      <c r="BL417" s="19" t="s">
        <v>142</v>
      </c>
      <c r="BM417" s="217" t="s">
        <v>798</v>
      </c>
    </row>
    <row r="418" s="2" customFormat="1">
      <c r="A418" s="40"/>
      <c r="B418" s="41"/>
      <c r="C418" s="42"/>
      <c r="D418" s="219" t="s">
        <v>143</v>
      </c>
      <c r="E418" s="42"/>
      <c r="F418" s="220" t="s">
        <v>799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143</v>
      </c>
      <c r="AU418" s="19" t="s">
        <v>83</v>
      </c>
    </row>
    <row r="419" s="13" customFormat="1">
      <c r="A419" s="13"/>
      <c r="B419" s="228"/>
      <c r="C419" s="229"/>
      <c r="D419" s="230" t="s">
        <v>159</v>
      </c>
      <c r="E419" s="231" t="s">
        <v>19</v>
      </c>
      <c r="F419" s="232" t="s">
        <v>800</v>
      </c>
      <c r="G419" s="229"/>
      <c r="H419" s="233">
        <v>131.78999999999999</v>
      </c>
      <c r="I419" s="234"/>
      <c r="J419" s="229"/>
      <c r="K419" s="229"/>
      <c r="L419" s="235"/>
      <c r="M419" s="236"/>
      <c r="N419" s="237"/>
      <c r="O419" s="237"/>
      <c r="P419" s="237"/>
      <c r="Q419" s="237"/>
      <c r="R419" s="237"/>
      <c r="S419" s="237"/>
      <c r="T419" s="23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9" t="s">
        <v>159</v>
      </c>
      <c r="AU419" s="239" t="s">
        <v>83</v>
      </c>
      <c r="AV419" s="13" t="s">
        <v>83</v>
      </c>
      <c r="AW419" s="13" t="s">
        <v>35</v>
      </c>
      <c r="AX419" s="13" t="s">
        <v>73</v>
      </c>
      <c r="AY419" s="239" t="s">
        <v>134</v>
      </c>
    </row>
    <row r="420" s="13" customFormat="1">
      <c r="A420" s="13"/>
      <c r="B420" s="228"/>
      <c r="C420" s="229"/>
      <c r="D420" s="230" t="s">
        <v>159</v>
      </c>
      <c r="E420" s="231" t="s">
        <v>19</v>
      </c>
      <c r="F420" s="232" t="s">
        <v>801</v>
      </c>
      <c r="G420" s="229"/>
      <c r="H420" s="233">
        <v>0.17699999999999999</v>
      </c>
      <c r="I420" s="234"/>
      <c r="J420" s="229"/>
      <c r="K420" s="229"/>
      <c r="L420" s="235"/>
      <c r="M420" s="236"/>
      <c r="N420" s="237"/>
      <c r="O420" s="237"/>
      <c r="P420" s="237"/>
      <c r="Q420" s="237"/>
      <c r="R420" s="237"/>
      <c r="S420" s="237"/>
      <c r="T420" s="23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9" t="s">
        <v>159</v>
      </c>
      <c r="AU420" s="239" t="s">
        <v>83</v>
      </c>
      <c r="AV420" s="13" t="s">
        <v>83</v>
      </c>
      <c r="AW420" s="13" t="s">
        <v>35</v>
      </c>
      <c r="AX420" s="13" t="s">
        <v>73</v>
      </c>
      <c r="AY420" s="239" t="s">
        <v>134</v>
      </c>
    </row>
    <row r="421" s="13" customFormat="1">
      <c r="A421" s="13"/>
      <c r="B421" s="228"/>
      <c r="C421" s="229"/>
      <c r="D421" s="230" t="s">
        <v>159</v>
      </c>
      <c r="E421" s="231" t="s">
        <v>19</v>
      </c>
      <c r="F421" s="232" t="s">
        <v>802</v>
      </c>
      <c r="G421" s="229"/>
      <c r="H421" s="233">
        <v>1</v>
      </c>
      <c r="I421" s="234"/>
      <c r="J421" s="229"/>
      <c r="K421" s="229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159</v>
      </c>
      <c r="AU421" s="239" t="s">
        <v>83</v>
      </c>
      <c r="AV421" s="13" t="s">
        <v>83</v>
      </c>
      <c r="AW421" s="13" t="s">
        <v>35</v>
      </c>
      <c r="AX421" s="13" t="s">
        <v>73</v>
      </c>
      <c r="AY421" s="239" t="s">
        <v>134</v>
      </c>
    </row>
    <row r="422" s="14" customFormat="1">
      <c r="A422" s="14"/>
      <c r="B422" s="240"/>
      <c r="C422" s="241"/>
      <c r="D422" s="230" t="s">
        <v>159</v>
      </c>
      <c r="E422" s="242" t="s">
        <v>19</v>
      </c>
      <c r="F422" s="243" t="s">
        <v>160</v>
      </c>
      <c r="G422" s="241"/>
      <c r="H422" s="244">
        <v>132.96700000000001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159</v>
      </c>
      <c r="AU422" s="250" t="s">
        <v>83</v>
      </c>
      <c r="AV422" s="14" t="s">
        <v>142</v>
      </c>
      <c r="AW422" s="14" t="s">
        <v>35</v>
      </c>
      <c r="AX422" s="14" t="s">
        <v>81</v>
      </c>
      <c r="AY422" s="250" t="s">
        <v>134</v>
      </c>
    </row>
    <row r="423" s="2" customFormat="1" ht="16.5" customHeight="1">
      <c r="A423" s="40"/>
      <c r="B423" s="41"/>
      <c r="C423" s="206" t="s">
        <v>803</v>
      </c>
      <c r="D423" s="206" t="s">
        <v>137</v>
      </c>
      <c r="E423" s="207" t="s">
        <v>804</v>
      </c>
      <c r="F423" s="208" t="s">
        <v>805</v>
      </c>
      <c r="G423" s="209" t="s">
        <v>180</v>
      </c>
      <c r="H423" s="210">
        <v>1.248</v>
      </c>
      <c r="I423" s="211"/>
      <c r="J423" s="212">
        <f>ROUND(I423*H423,2)</f>
        <v>0</v>
      </c>
      <c r="K423" s="208" t="s">
        <v>141</v>
      </c>
      <c r="L423" s="46"/>
      <c r="M423" s="213" t="s">
        <v>19</v>
      </c>
      <c r="N423" s="214" t="s">
        <v>44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142</v>
      </c>
      <c r="AT423" s="217" t="s">
        <v>137</v>
      </c>
      <c r="AU423" s="217" t="s">
        <v>83</v>
      </c>
      <c r="AY423" s="19" t="s">
        <v>134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81</v>
      </c>
      <c r="BK423" s="218">
        <f>ROUND(I423*H423,2)</f>
        <v>0</v>
      </c>
      <c r="BL423" s="19" t="s">
        <v>142</v>
      </c>
      <c r="BM423" s="217" t="s">
        <v>806</v>
      </c>
    </row>
    <row r="424" s="2" customFormat="1">
      <c r="A424" s="40"/>
      <c r="B424" s="41"/>
      <c r="C424" s="42"/>
      <c r="D424" s="219" t="s">
        <v>143</v>
      </c>
      <c r="E424" s="42"/>
      <c r="F424" s="220" t="s">
        <v>807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143</v>
      </c>
      <c r="AU424" s="19" t="s">
        <v>83</v>
      </c>
    </row>
    <row r="425" s="13" customFormat="1">
      <c r="A425" s="13"/>
      <c r="B425" s="228"/>
      <c r="C425" s="229"/>
      <c r="D425" s="230" t="s">
        <v>159</v>
      </c>
      <c r="E425" s="231" t="s">
        <v>19</v>
      </c>
      <c r="F425" s="232" t="s">
        <v>808</v>
      </c>
      <c r="G425" s="229"/>
      <c r="H425" s="233">
        <v>1.248</v>
      </c>
      <c r="I425" s="234"/>
      <c r="J425" s="229"/>
      <c r="K425" s="229"/>
      <c r="L425" s="235"/>
      <c r="M425" s="236"/>
      <c r="N425" s="237"/>
      <c r="O425" s="237"/>
      <c r="P425" s="237"/>
      <c r="Q425" s="237"/>
      <c r="R425" s="237"/>
      <c r="S425" s="237"/>
      <c r="T425" s="23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9" t="s">
        <v>159</v>
      </c>
      <c r="AU425" s="239" t="s">
        <v>83</v>
      </c>
      <c r="AV425" s="13" t="s">
        <v>83</v>
      </c>
      <c r="AW425" s="13" t="s">
        <v>35</v>
      </c>
      <c r="AX425" s="13" t="s">
        <v>73</v>
      </c>
      <c r="AY425" s="239" t="s">
        <v>134</v>
      </c>
    </row>
    <row r="426" s="14" customFormat="1">
      <c r="A426" s="14"/>
      <c r="B426" s="240"/>
      <c r="C426" s="241"/>
      <c r="D426" s="230" t="s">
        <v>159</v>
      </c>
      <c r="E426" s="242" t="s">
        <v>19</v>
      </c>
      <c r="F426" s="243" t="s">
        <v>160</v>
      </c>
      <c r="G426" s="241"/>
      <c r="H426" s="244">
        <v>1.248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0" t="s">
        <v>159</v>
      </c>
      <c r="AU426" s="250" t="s">
        <v>83</v>
      </c>
      <c r="AV426" s="14" t="s">
        <v>142</v>
      </c>
      <c r="AW426" s="14" t="s">
        <v>35</v>
      </c>
      <c r="AX426" s="14" t="s">
        <v>81</v>
      </c>
      <c r="AY426" s="250" t="s">
        <v>134</v>
      </c>
    </row>
    <row r="427" s="2" customFormat="1" ht="21.75" customHeight="1">
      <c r="A427" s="40"/>
      <c r="B427" s="41"/>
      <c r="C427" s="206" t="s">
        <v>417</v>
      </c>
      <c r="D427" s="206" t="s">
        <v>137</v>
      </c>
      <c r="E427" s="207" t="s">
        <v>809</v>
      </c>
      <c r="F427" s="208" t="s">
        <v>810</v>
      </c>
      <c r="G427" s="209" t="s">
        <v>248</v>
      </c>
      <c r="H427" s="210">
        <v>370.80000000000001</v>
      </c>
      <c r="I427" s="211"/>
      <c r="J427" s="212">
        <f>ROUND(I427*H427,2)</f>
        <v>0</v>
      </c>
      <c r="K427" s="208" t="s">
        <v>141</v>
      </c>
      <c r="L427" s="46"/>
      <c r="M427" s="213" t="s">
        <v>19</v>
      </c>
      <c r="N427" s="214" t="s">
        <v>44</v>
      </c>
      <c r="O427" s="86"/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142</v>
      </c>
      <c r="AT427" s="217" t="s">
        <v>137</v>
      </c>
      <c r="AU427" s="217" t="s">
        <v>83</v>
      </c>
      <c r="AY427" s="19" t="s">
        <v>134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81</v>
      </c>
      <c r="BK427" s="218">
        <f>ROUND(I427*H427,2)</f>
        <v>0</v>
      </c>
      <c r="BL427" s="19" t="s">
        <v>142</v>
      </c>
      <c r="BM427" s="217" t="s">
        <v>811</v>
      </c>
    </row>
    <row r="428" s="2" customFormat="1">
      <c r="A428" s="40"/>
      <c r="B428" s="41"/>
      <c r="C428" s="42"/>
      <c r="D428" s="219" t="s">
        <v>143</v>
      </c>
      <c r="E428" s="42"/>
      <c r="F428" s="220" t="s">
        <v>812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143</v>
      </c>
      <c r="AU428" s="19" t="s">
        <v>83</v>
      </c>
    </row>
    <row r="429" s="13" customFormat="1">
      <c r="A429" s="13"/>
      <c r="B429" s="228"/>
      <c r="C429" s="229"/>
      <c r="D429" s="230" t="s">
        <v>159</v>
      </c>
      <c r="E429" s="231" t="s">
        <v>19</v>
      </c>
      <c r="F429" s="232" t="s">
        <v>794</v>
      </c>
      <c r="G429" s="229"/>
      <c r="H429" s="233">
        <v>160.59999999999999</v>
      </c>
      <c r="I429" s="234"/>
      <c r="J429" s="229"/>
      <c r="K429" s="229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159</v>
      </c>
      <c r="AU429" s="239" t="s">
        <v>83</v>
      </c>
      <c r="AV429" s="13" t="s">
        <v>83</v>
      </c>
      <c r="AW429" s="13" t="s">
        <v>35</v>
      </c>
      <c r="AX429" s="13" t="s">
        <v>73</v>
      </c>
      <c r="AY429" s="239" t="s">
        <v>134</v>
      </c>
    </row>
    <row r="430" s="13" customFormat="1">
      <c r="A430" s="13"/>
      <c r="B430" s="228"/>
      <c r="C430" s="229"/>
      <c r="D430" s="230" t="s">
        <v>159</v>
      </c>
      <c r="E430" s="231" t="s">
        <v>19</v>
      </c>
      <c r="F430" s="232" t="s">
        <v>795</v>
      </c>
      <c r="G430" s="229"/>
      <c r="H430" s="233">
        <v>210.19999999999999</v>
      </c>
      <c r="I430" s="234"/>
      <c r="J430" s="229"/>
      <c r="K430" s="229"/>
      <c r="L430" s="235"/>
      <c r="M430" s="236"/>
      <c r="N430" s="237"/>
      <c r="O430" s="237"/>
      <c r="P430" s="237"/>
      <c r="Q430" s="237"/>
      <c r="R430" s="237"/>
      <c r="S430" s="237"/>
      <c r="T430" s="23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9" t="s">
        <v>159</v>
      </c>
      <c r="AU430" s="239" t="s">
        <v>83</v>
      </c>
      <c r="AV430" s="13" t="s">
        <v>83</v>
      </c>
      <c r="AW430" s="13" t="s">
        <v>35</v>
      </c>
      <c r="AX430" s="13" t="s">
        <v>73</v>
      </c>
      <c r="AY430" s="239" t="s">
        <v>134</v>
      </c>
    </row>
    <row r="431" s="14" customFormat="1">
      <c r="A431" s="14"/>
      <c r="B431" s="240"/>
      <c r="C431" s="241"/>
      <c r="D431" s="230" t="s">
        <v>159</v>
      </c>
      <c r="E431" s="242" t="s">
        <v>19</v>
      </c>
      <c r="F431" s="243" t="s">
        <v>160</v>
      </c>
      <c r="G431" s="241"/>
      <c r="H431" s="244">
        <v>370.80000000000001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0" t="s">
        <v>159</v>
      </c>
      <c r="AU431" s="250" t="s">
        <v>83</v>
      </c>
      <c r="AV431" s="14" t="s">
        <v>142</v>
      </c>
      <c r="AW431" s="14" t="s">
        <v>35</v>
      </c>
      <c r="AX431" s="14" t="s">
        <v>81</v>
      </c>
      <c r="AY431" s="250" t="s">
        <v>134</v>
      </c>
    </row>
    <row r="432" s="12" customFormat="1" ht="22.8" customHeight="1">
      <c r="A432" s="12"/>
      <c r="B432" s="190"/>
      <c r="C432" s="191"/>
      <c r="D432" s="192" t="s">
        <v>72</v>
      </c>
      <c r="E432" s="204" t="s">
        <v>210</v>
      </c>
      <c r="F432" s="204" t="s">
        <v>340</v>
      </c>
      <c r="G432" s="191"/>
      <c r="H432" s="191"/>
      <c r="I432" s="194"/>
      <c r="J432" s="205">
        <f>BK432</f>
        <v>0</v>
      </c>
      <c r="K432" s="191"/>
      <c r="L432" s="196"/>
      <c r="M432" s="197"/>
      <c r="N432" s="198"/>
      <c r="O432" s="198"/>
      <c r="P432" s="199">
        <f>SUM(P433:P448)</f>
        <v>0</v>
      </c>
      <c r="Q432" s="198"/>
      <c r="R432" s="199">
        <f>SUM(R433:R448)</f>
        <v>0</v>
      </c>
      <c r="S432" s="198"/>
      <c r="T432" s="200">
        <f>SUM(T433:T448)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01" t="s">
        <v>81</v>
      </c>
      <c r="AT432" s="202" t="s">
        <v>72</v>
      </c>
      <c r="AU432" s="202" t="s">
        <v>81</v>
      </c>
      <c r="AY432" s="201" t="s">
        <v>134</v>
      </c>
      <c r="BK432" s="203">
        <f>SUM(BK433:BK448)</f>
        <v>0</v>
      </c>
    </row>
    <row r="433" s="2" customFormat="1" ht="24.15" customHeight="1">
      <c r="A433" s="40"/>
      <c r="B433" s="41"/>
      <c r="C433" s="206" t="s">
        <v>813</v>
      </c>
      <c r="D433" s="206" t="s">
        <v>137</v>
      </c>
      <c r="E433" s="207" t="s">
        <v>814</v>
      </c>
      <c r="F433" s="208" t="s">
        <v>815</v>
      </c>
      <c r="G433" s="209" t="s">
        <v>248</v>
      </c>
      <c r="H433" s="210">
        <v>5</v>
      </c>
      <c r="I433" s="211"/>
      <c r="J433" s="212">
        <f>ROUND(I433*H433,2)</f>
        <v>0</v>
      </c>
      <c r="K433" s="208" t="s">
        <v>141</v>
      </c>
      <c r="L433" s="46"/>
      <c r="M433" s="213" t="s">
        <v>19</v>
      </c>
      <c r="N433" s="214" t="s">
        <v>44</v>
      </c>
      <c r="O433" s="86"/>
      <c r="P433" s="215">
        <f>O433*H433</f>
        <v>0</v>
      </c>
      <c r="Q433" s="215">
        <v>0</v>
      </c>
      <c r="R433" s="215">
        <f>Q433*H433</f>
        <v>0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142</v>
      </c>
      <c r="AT433" s="217" t="s">
        <v>137</v>
      </c>
      <c r="AU433" s="217" t="s">
        <v>83</v>
      </c>
      <c r="AY433" s="19" t="s">
        <v>134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81</v>
      </c>
      <c r="BK433" s="218">
        <f>ROUND(I433*H433,2)</f>
        <v>0</v>
      </c>
      <c r="BL433" s="19" t="s">
        <v>142</v>
      </c>
      <c r="BM433" s="217" t="s">
        <v>816</v>
      </c>
    </row>
    <row r="434" s="2" customFormat="1">
      <c r="A434" s="40"/>
      <c r="B434" s="41"/>
      <c r="C434" s="42"/>
      <c r="D434" s="219" t="s">
        <v>143</v>
      </c>
      <c r="E434" s="42"/>
      <c r="F434" s="220" t="s">
        <v>817</v>
      </c>
      <c r="G434" s="42"/>
      <c r="H434" s="42"/>
      <c r="I434" s="221"/>
      <c r="J434" s="42"/>
      <c r="K434" s="42"/>
      <c r="L434" s="46"/>
      <c r="M434" s="222"/>
      <c r="N434" s="22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143</v>
      </c>
      <c r="AU434" s="19" t="s">
        <v>83</v>
      </c>
    </row>
    <row r="435" s="13" customFormat="1">
      <c r="A435" s="13"/>
      <c r="B435" s="228"/>
      <c r="C435" s="229"/>
      <c r="D435" s="230" t="s">
        <v>159</v>
      </c>
      <c r="E435" s="231" t="s">
        <v>19</v>
      </c>
      <c r="F435" s="232" t="s">
        <v>818</v>
      </c>
      <c r="G435" s="229"/>
      <c r="H435" s="233">
        <v>5</v>
      </c>
      <c r="I435" s="234"/>
      <c r="J435" s="229"/>
      <c r="K435" s="229"/>
      <c r="L435" s="235"/>
      <c r="M435" s="236"/>
      <c r="N435" s="237"/>
      <c r="O435" s="237"/>
      <c r="P435" s="237"/>
      <c r="Q435" s="237"/>
      <c r="R435" s="237"/>
      <c r="S435" s="237"/>
      <c r="T435" s="23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9" t="s">
        <v>159</v>
      </c>
      <c r="AU435" s="239" t="s">
        <v>83</v>
      </c>
      <c r="AV435" s="13" t="s">
        <v>83</v>
      </c>
      <c r="AW435" s="13" t="s">
        <v>35</v>
      </c>
      <c r="AX435" s="13" t="s">
        <v>73</v>
      </c>
      <c r="AY435" s="239" t="s">
        <v>134</v>
      </c>
    </row>
    <row r="436" s="14" customFormat="1">
      <c r="A436" s="14"/>
      <c r="B436" s="240"/>
      <c r="C436" s="241"/>
      <c r="D436" s="230" t="s">
        <v>159</v>
      </c>
      <c r="E436" s="242" t="s">
        <v>19</v>
      </c>
      <c r="F436" s="243" t="s">
        <v>160</v>
      </c>
      <c r="G436" s="241"/>
      <c r="H436" s="244">
        <v>5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0" t="s">
        <v>159</v>
      </c>
      <c r="AU436" s="250" t="s">
        <v>83</v>
      </c>
      <c r="AV436" s="14" t="s">
        <v>142</v>
      </c>
      <c r="AW436" s="14" t="s">
        <v>35</v>
      </c>
      <c r="AX436" s="14" t="s">
        <v>81</v>
      </c>
      <c r="AY436" s="250" t="s">
        <v>134</v>
      </c>
    </row>
    <row r="437" s="2" customFormat="1" ht="24.15" customHeight="1">
      <c r="A437" s="40"/>
      <c r="B437" s="41"/>
      <c r="C437" s="206" t="s">
        <v>422</v>
      </c>
      <c r="D437" s="206" t="s">
        <v>137</v>
      </c>
      <c r="E437" s="207" t="s">
        <v>819</v>
      </c>
      <c r="F437" s="208" t="s">
        <v>820</v>
      </c>
      <c r="G437" s="209" t="s">
        <v>248</v>
      </c>
      <c r="H437" s="210">
        <v>5</v>
      </c>
      <c r="I437" s="211"/>
      <c r="J437" s="212">
        <f>ROUND(I437*H437,2)</f>
        <v>0</v>
      </c>
      <c r="K437" s="208" t="s">
        <v>141</v>
      </c>
      <c r="L437" s="46"/>
      <c r="M437" s="213" t="s">
        <v>19</v>
      </c>
      <c r="N437" s="214" t="s">
        <v>44</v>
      </c>
      <c r="O437" s="86"/>
      <c r="P437" s="215">
        <f>O437*H437</f>
        <v>0</v>
      </c>
      <c r="Q437" s="215">
        <v>0</v>
      </c>
      <c r="R437" s="215">
        <f>Q437*H437</f>
        <v>0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142</v>
      </c>
      <c r="AT437" s="217" t="s">
        <v>137</v>
      </c>
      <c r="AU437" s="217" t="s">
        <v>83</v>
      </c>
      <c r="AY437" s="19" t="s">
        <v>134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81</v>
      </c>
      <c r="BK437" s="218">
        <f>ROUND(I437*H437,2)</f>
        <v>0</v>
      </c>
      <c r="BL437" s="19" t="s">
        <v>142</v>
      </c>
      <c r="BM437" s="217" t="s">
        <v>821</v>
      </c>
    </row>
    <row r="438" s="2" customFormat="1">
      <c r="A438" s="40"/>
      <c r="B438" s="41"/>
      <c r="C438" s="42"/>
      <c r="D438" s="219" t="s">
        <v>143</v>
      </c>
      <c r="E438" s="42"/>
      <c r="F438" s="220" t="s">
        <v>822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143</v>
      </c>
      <c r="AU438" s="19" t="s">
        <v>83</v>
      </c>
    </row>
    <row r="439" s="13" customFormat="1">
      <c r="A439" s="13"/>
      <c r="B439" s="228"/>
      <c r="C439" s="229"/>
      <c r="D439" s="230" t="s">
        <v>159</v>
      </c>
      <c r="E439" s="231" t="s">
        <v>19</v>
      </c>
      <c r="F439" s="232" t="s">
        <v>818</v>
      </c>
      <c r="G439" s="229"/>
      <c r="H439" s="233">
        <v>5</v>
      </c>
      <c r="I439" s="234"/>
      <c r="J439" s="229"/>
      <c r="K439" s="229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159</v>
      </c>
      <c r="AU439" s="239" t="s">
        <v>83</v>
      </c>
      <c r="AV439" s="13" t="s">
        <v>83</v>
      </c>
      <c r="AW439" s="13" t="s">
        <v>35</v>
      </c>
      <c r="AX439" s="13" t="s">
        <v>73</v>
      </c>
      <c r="AY439" s="239" t="s">
        <v>134</v>
      </c>
    </row>
    <row r="440" s="14" customFormat="1">
      <c r="A440" s="14"/>
      <c r="B440" s="240"/>
      <c r="C440" s="241"/>
      <c r="D440" s="230" t="s">
        <v>159</v>
      </c>
      <c r="E440" s="242" t="s">
        <v>19</v>
      </c>
      <c r="F440" s="243" t="s">
        <v>160</v>
      </c>
      <c r="G440" s="241"/>
      <c r="H440" s="244">
        <v>5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159</v>
      </c>
      <c r="AU440" s="250" t="s">
        <v>83</v>
      </c>
      <c r="AV440" s="14" t="s">
        <v>142</v>
      </c>
      <c r="AW440" s="14" t="s">
        <v>35</v>
      </c>
      <c r="AX440" s="14" t="s">
        <v>81</v>
      </c>
      <c r="AY440" s="250" t="s">
        <v>134</v>
      </c>
    </row>
    <row r="441" s="2" customFormat="1" ht="21.75" customHeight="1">
      <c r="A441" s="40"/>
      <c r="B441" s="41"/>
      <c r="C441" s="206" t="s">
        <v>823</v>
      </c>
      <c r="D441" s="206" t="s">
        <v>137</v>
      </c>
      <c r="E441" s="207" t="s">
        <v>824</v>
      </c>
      <c r="F441" s="208" t="s">
        <v>825</v>
      </c>
      <c r="G441" s="209" t="s">
        <v>248</v>
      </c>
      <c r="H441" s="210">
        <v>5</v>
      </c>
      <c r="I441" s="211"/>
      <c r="J441" s="212">
        <f>ROUND(I441*H441,2)</f>
        <v>0</v>
      </c>
      <c r="K441" s="208" t="s">
        <v>141</v>
      </c>
      <c r="L441" s="46"/>
      <c r="M441" s="213" t="s">
        <v>19</v>
      </c>
      <c r="N441" s="214" t="s">
        <v>44</v>
      </c>
      <c r="O441" s="86"/>
      <c r="P441" s="215">
        <f>O441*H441</f>
        <v>0</v>
      </c>
      <c r="Q441" s="215">
        <v>0</v>
      </c>
      <c r="R441" s="215">
        <f>Q441*H441</f>
        <v>0</v>
      </c>
      <c r="S441" s="215">
        <v>0</v>
      </c>
      <c r="T441" s="21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142</v>
      </c>
      <c r="AT441" s="217" t="s">
        <v>137</v>
      </c>
      <c r="AU441" s="217" t="s">
        <v>83</v>
      </c>
      <c r="AY441" s="19" t="s">
        <v>134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9" t="s">
        <v>81</v>
      </c>
      <c r="BK441" s="218">
        <f>ROUND(I441*H441,2)</f>
        <v>0</v>
      </c>
      <c r="BL441" s="19" t="s">
        <v>142</v>
      </c>
      <c r="BM441" s="217" t="s">
        <v>826</v>
      </c>
    </row>
    <row r="442" s="2" customFormat="1">
      <c r="A442" s="40"/>
      <c r="B442" s="41"/>
      <c r="C442" s="42"/>
      <c r="D442" s="219" t="s">
        <v>143</v>
      </c>
      <c r="E442" s="42"/>
      <c r="F442" s="220" t="s">
        <v>827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143</v>
      </c>
      <c r="AU442" s="19" t="s">
        <v>83</v>
      </c>
    </row>
    <row r="443" s="13" customFormat="1">
      <c r="A443" s="13"/>
      <c r="B443" s="228"/>
      <c r="C443" s="229"/>
      <c r="D443" s="230" t="s">
        <v>159</v>
      </c>
      <c r="E443" s="231" t="s">
        <v>19</v>
      </c>
      <c r="F443" s="232" t="s">
        <v>818</v>
      </c>
      <c r="G443" s="229"/>
      <c r="H443" s="233">
        <v>5</v>
      </c>
      <c r="I443" s="234"/>
      <c r="J443" s="229"/>
      <c r="K443" s="229"/>
      <c r="L443" s="235"/>
      <c r="M443" s="236"/>
      <c r="N443" s="237"/>
      <c r="O443" s="237"/>
      <c r="P443" s="237"/>
      <c r="Q443" s="237"/>
      <c r="R443" s="237"/>
      <c r="S443" s="237"/>
      <c r="T443" s="23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9" t="s">
        <v>159</v>
      </c>
      <c r="AU443" s="239" t="s">
        <v>83</v>
      </c>
      <c r="AV443" s="13" t="s">
        <v>83</v>
      </c>
      <c r="AW443" s="13" t="s">
        <v>35</v>
      </c>
      <c r="AX443" s="13" t="s">
        <v>73</v>
      </c>
      <c r="AY443" s="239" t="s">
        <v>134</v>
      </c>
    </row>
    <row r="444" s="14" customFormat="1">
      <c r="A444" s="14"/>
      <c r="B444" s="240"/>
      <c r="C444" s="241"/>
      <c r="D444" s="230" t="s">
        <v>159</v>
      </c>
      <c r="E444" s="242" t="s">
        <v>19</v>
      </c>
      <c r="F444" s="243" t="s">
        <v>160</v>
      </c>
      <c r="G444" s="241"/>
      <c r="H444" s="244">
        <v>5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0" t="s">
        <v>159</v>
      </c>
      <c r="AU444" s="250" t="s">
        <v>83</v>
      </c>
      <c r="AV444" s="14" t="s">
        <v>142</v>
      </c>
      <c r="AW444" s="14" t="s">
        <v>35</v>
      </c>
      <c r="AX444" s="14" t="s">
        <v>81</v>
      </c>
      <c r="AY444" s="250" t="s">
        <v>134</v>
      </c>
    </row>
    <row r="445" s="2" customFormat="1" ht="21.75" customHeight="1">
      <c r="A445" s="40"/>
      <c r="B445" s="41"/>
      <c r="C445" s="206" t="s">
        <v>428</v>
      </c>
      <c r="D445" s="206" t="s">
        <v>137</v>
      </c>
      <c r="E445" s="207" t="s">
        <v>828</v>
      </c>
      <c r="F445" s="208" t="s">
        <v>829</v>
      </c>
      <c r="G445" s="209" t="s">
        <v>248</v>
      </c>
      <c r="H445" s="210">
        <v>5</v>
      </c>
      <c r="I445" s="211"/>
      <c r="J445" s="212">
        <f>ROUND(I445*H445,2)</f>
        <v>0</v>
      </c>
      <c r="K445" s="208" t="s">
        <v>141</v>
      </c>
      <c r="L445" s="46"/>
      <c r="M445" s="213" t="s">
        <v>19</v>
      </c>
      <c r="N445" s="214" t="s">
        <v>44</v>
      </c>
      <c r="O445" s="86"/>
      <c r="P445" s="215">
        <f>O445*H445</f>
        <v>0</v>
      </c>
      <c r="Q445" s="215">
        <v>0</v>
      </c>
      <c r="R445" s="215">
        <f>Q445*H445</f>
        <v>0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142</v>
      </c>
      <c r="AT445" s="217" t="s">
        <v>137</v>
      </c>
      <c r="AU445" s="217" t="s">
        <v>83</v>
      </c>
      <c r="AY445" s="19" t="s">
        <v>134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81</v>
      </c>
      <c r="BK445" s="218">
        <f>ROUND(I445*H445,2)</f>
        <v>0</v>
      </c>
      <c r="BL445" s="19" t="s">
        <v>142</v>
      </c>
      <c r="BM445" s="217" t="s">
        <v>830</v>
      </c>
    </row>
    <row r="446" s="2" customFormat="1">
      <c r="A446" s="40"/>
      <c r="B446" s="41"/>
      <c r="C446" s="42"/>
      <c r="D446" s="219" t="s">
        <v>143</v>
      </c>
      <c r="E446" s="42"/>
      <c r="F446" s="220" t="s">
        <v>831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143</v>
      </c>
      <c r="AU446" s="19" t="s">
        <v>83</v>
      </c>
    </row>
    <row r="447" s="13" customFormat="1">
      <c r="A447" s="13"/>
      <c r="B447" s="228"/>
      <c r="C447" s="229"/>
      <c r="D447" s="230" t="s">
        <v>159</v>
      </c>
      <c r="E447" s="231" t="s">
        <v>19</v>
      </c>
      <c r="F447" s="232" t="s">
        <v>818</v>
      </c>
      <c r="G447" s="229"/>
      <c r="H447" s="233">
        <v>5</v>
      </c>
      <c r="I447" s="234"/>
      <c r="J447" s="229"/>
      <c r="K447" s="229"/>
      <c r="L447" s="235"/>
      <c r="M447" s="236"/>
      <c r="N447" s="237"/>
      <c r="O447" s="237"/>
      <c r="P447" s="237"/>
      <c r="Q447" s="237"/>
      <c r="R447" s="237"/>
      <c r="S447" s="237"/>
      <c r="T447" s="23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9" t="s">
        <v>159</v>
      </c>
      <c r="AU447" s="239" t="s">
        <v>83</v>
      </c>
      <c r="AV447" s="13" t="s">
        <v>83</v>
      </c>
      <c r="AW447" s="13" t="s">
        <v>35</v>
      </c>
      <c r="AX447" s="13" t="s">
        <v>73</v>
      </c>
      <c r="AY447" s="239" t="s">
        <v>134</v>
      </c>
    </row>
    <row r="448" s="14" customFormat="1">
      <c r="A448" s="14"/>
      <c r="B448" s="240"/>
      <c r="C448" s="241"/>
      <c r="D448" s="230" t="s">
        <v>159</v>
      </c>
      <c r="E448" s="242" t="s">
        <v>19</v>
      </c>
      <c r="F448" s="243" t="s">
        <v>160</v>
      </c>
      <c r="G448" s="241"/>
      <c r="H448" s="244">
        <v>5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0" t="s">
        <v>159</v>
      </c>
      <c r="AU448" s="250" t="s">
        <v>83</v>
      </c>
      <c r="AV448" s="14" t="s">
        <v>142</v>
      </c>
      <c r="AW448" s="14" t="s">
        <v>35</v>
      </c>
      <c r="AX448" s="14" t="s">
        <v>81</v>
      </c>
      <c r="AY448" s="250" t="s">
        <v>134</v>
      </c>
    </row>
    <row r="449" s="12" customFormat="1" ht="22.8" customHeight="1">
      <c r="A449" s="12"/>
      <c r="B449" s="190"/>
      <c r="C449" s="191"/>
      <c r="D449" s="192" t="s">
        <v>72</v>
      </c>
      <c r="E449" s="204" t="s">
        <v>823</v>
      </c>
      <c r="F449" s="204" t="s">
        <v>425</v>
      </c>
      <c r="G449" s="191"/>
      <c r="H449" s="191"/>
      <c r="I449" s="194"/>
      <c r="J449" s="205">
        <f>BK449</f>
        <v>0</v>
      </c>
      <c r="K449" s="191"/>
      <c r="L449" s="196"/>
      <c r="M449" s="197"/>
      <c r="N449" s="198"/>
      <c r="O449" s="198"/>
      <c r="P449" s="199">
        <f>SUM(P450:P451)</f>
        <v>0</v>
      </c>
      <c r="Q449" s="198"/>
      <c r="R449" s="199">
        <f>SUM(R450:R451)</f>
        <v>0</v>
      </c>
      <c r="S449" s="198"/>
      <c r="T449" s="200">
        <f>SUM(T450:T451)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01" t="s">
        <v>81</v>
      </c>
      <c r="AT449" s="202" t="s">
        <v>72</v>
      </c>
      <c r="AU449" s="202" t="s">
        <v>81</v>
      </c>
      <c r="AY449" s="201" t="s">
        <v>134</v>
      </c>
      <c r="BK449" s="203">
        <f>SUM(BK450:BK451)</f>
        <v>0</v>
      </c>
    </row>
    <row r="450" s="2" customFormat="1" ht="24.15" customHeight="1">
      <c r="A450" s="40"/>
      <c r="B450" s="41"/>
      <c r="C450" s="206" t="s">
        <v>832</v>
      </c>
      <c r="D450" s="206" t="s">
        <v>137</v>
      </c>
      <c r="E450" s="207" t="s">
        <v>833</v>
      </c>
      <c r="F450" s="208" t="s">
        <v>834</v>
      </c>
      <c r="G450" s="209" t="s">
        <v>218</v>
      </c>
      <c r="H450" s="210">
        <v>660.11500000000001</v>
      </c>
      <c r="I450" s="211"/>
      <c r="J450" s="212">
        <f>ROUND(I450*H450,2)</f>
        <v>0</v>
      </c>
      <c r="K450" s="208" t="s">
        <v>141</v>
      </c>
      <c r="L450" s="46"/>
      <c r="M450" s="213" t="s">
        <v>19</v>
      </c>
      <c r="N450" s="214" t="s">
        <v>44</v>
      </c>
      <c r="O450" s="86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142</v>
      </c>
      <c r="AT450" s="217" t="s">
        <v>137</v>
      </c>
      <c r="AU450" s="217" t="s">
        <v>83</v>
      </c>
      <c r="AY450" s="19" t="s">
        <v>134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81</v>
      </c>
      <c r="BK450" s="218">
        <f>ROUND(I450*H450,2)</f>
        <v>0</v>
      </c>
      <c r="BL450" s="19" t="s">
        <v>142</v>
      </c>
      <c r="BM450" s="217" t="s">
        <v>835</v>
      </c>
    </row>
    <row r="451" s="2" customFormat="1">
      <c r="A451" s="40"/>
      <c r="B451" s="41"/>
      <c r="C451" s="42"/>
      <c r="D451" s="219" t="s">
        <v>143</v>
      </c>
      <c r="E451" s="42"/>
      <c r="F451" s="220" t="s">
        <v>836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143</v>
      </c>
      <c r="AU451" s="19" t="s">
        <v>83</v>
      </c>
    </row>
    <row r="452" s="12" customFormat="1" ht="22.8" customHeight="1">
      <c r="A452" s="12"/>
      <c r="B452" s="190"/>
      <c r="C452" s="191"/>
      <c r="D452" s="192" t="s">
        <v>72</v>
      </c>
      <c r="E452" s="204" t="s">
        <v>837</v>
      </c>
      <c r="F452" s="204" t="s">
        <v>838</v>
      </c>
      <c r="G452" s="191"/>
      <c r="H452" s="191"/>
      <c r="I452" s="194"/>
      <c r="J452" s="205">
        <f>BK452</f>
        <v>0</v>
      </c>
      <c r="K452" s="191"/>
      <c r="L452" s="196"/>
      <c r="M452" s="197"/>
      <c r="N452" s="198"/>
      <c r="O452" s="198"/>
      <c r="P452" s="199">
        <f>SUM(P453:P466)</f>
        <v>0</v>
      </c>
      <c r="Q452" s="198"/>
      <c r="R452" s="199">
        <f>SUM(R453:R466)</f>
        <v>0</v>
      </c>
      <c r="S452" s="198"/>
      <c r="T452" s="200">
        <f>SUM(T453:T466)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1" t="s">
        <v>81</v>
      </c>
      <c r="AT452" s="202" t="s">
        <v>72</v>
      </c>
      <c r="AU452" s="202" t="s">
        <v>81</v>
      </c>
      <c r="AY452" s="201" t="s">
        <v>134</v>
      </c>
      <c r="BK452" s="203">
        <f>SUM(BK453:BK466)</f>
        <v>0</v>
      </c>
    </row>
    <row r="453" s="2" customFormat="1" ht="16.5" customHeight="1">
      <c r="A453" s="40"/>
      <c r="B453" s="41"/>
      <c r="C453" s="206" t="s">
        <v>435</v>
      </c>
      <c r="D453" s="206" t="s">
        <v>137</v>
      </c>
      <c r="E453" s="207" t="s">
        <v>839</v>
      </c>
      <c r="F453" s="208" t="s">
        <v>840</v>
      </c>
      <c r="G453" s="209" t="s">
        <v>218</v>
      </c>
      <c r="H453" s="210">
        <v>1.69</v>
      </c>
      <c r="I453" s="211"/>
      <c r="J453" s="212">
        <f>ROUND(I453*H453,2)</f>
        <v>0</v>
      </c>
      <c r="K453" s="208" t="s">
        <v>141</v>
      </c>
      <c r="L453" s="46"/>
      <c r="M453" s="213" t="s">
        <v>19</v>
      </c>
      <c r="N453" s="214" t="s">
        <v>44</v>
      </c>
      <c r="O453" s="86"/>
      <c r="P453" s="215">
        <f>O453*H453</f>
        <v>0</v>
      </c>
      <c r="Q453" s="215">
        <v>0</v>
      </c>
      <c r="R453" s="215">
        <f>Q453*H453</f>
        <v>0</v>
      </c>
      <c r="S453" s="215">
        <v>0</v>
      </c>
      <c r="T453" s="21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7" t="s">
        <v>142</v>
      </c>
      <c r="AT453" s="217" t="s">
        <v>137</v>
      </c>
      <c r="AU453" s="217" t="s">
        <v>83</v>
      </c>
      <c r="AY453" s="19" t="s">
        <v>134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9" t="s">
        <v>81</v>
      </c>
      <c r="BK453" s="218">
        <f>ROUND(I453*H453,2)</f>
        <v>0</v>
      </c>
      <c r="BL453" s="19" t="s">
        <v>142</v>
      </c>
      <c r="BM453" s="217" t="s">
        <v>841</v>
      </c>
    </row>
    <row r="454" s="2" customFormat="1">
      <c r="A454" s="40"/>
      <c r="B454" s="41"/>
      <c r="C454" s="42"/>
      <c r="D454" s="219" t="s">
        <v>143</v>
      </c>
      <c r="E454" s="42"/>
      <c r="F454" s="220" t="s">
        <v>842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143</v>
      </c>
      <c r="AU454" s="19" t="s">
        <v>83</v>
      </c>
    </row>
    <row r="455" s="2" customFormat="1" ht="24.15" customHeight="1">
      <c r="A455" s="40"/>
      <c r="B455" s="41"/>
      <c r="C455" s="206" t="s">
        <v>843</v>
      </c>
      <c r="D455" s="206" t="s">
        <v>137</v>
      </c>
      <c r="E455" s="207" t="s">
        <v>844</v>
      </c>
      <c r="F455" s="208" t="s">
        <v>845</v>
      </c>
      <c r="G455" s="209" t="s">
        <v>218</v>
      </c>
      <c r="H455" s="210">
        <v>25.350000000000001</v>
      </c>
      <c r="I455" s="211"/>
      <c r="J455" s="212">
        <f>ROUND(I455*H455,2)</f>
        <v>0</v>
      </c>
      <c r="K455" s="208" t="s">
        <v>141</v>
      </c>
      <c r="L455" s="46"/>
      <c r="M455" s="213" t="s">
        <v>19</v>
      </c>
      <c r="N455" s="214" t="s">
        <v>44</v>
      </c>
      <c r="O455" s="86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142</v>
      </c>
      <c r="AT455" s="217" t="s">
        <v>137</v>
      </c>
      <c r="AU455" s="217" t="s">
        <v>83</v>
      </c>
      <c r="AY455" s="19" t="s">
        <v>134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81</v>
      </c>
      <c r="BK455" s="218">
        <f>ROUND(I455*H455,2)</f>
        <v>0</v>
      </c>
      <c r="BL455" s="19" t="s">
        <v>142</v>
      </c>
      <c r="BM455" s="217" t="s">
        <v>846</v>
      </c>
    </row>
    <row r="456" s="2" customFormat="1">
      <c r="A456" s="40"/>
      <c r="B456" s="41"/>
      <c r="C456" s="42"/>
      <c r="D456" s="219" t="s">
        <v>143</v>
      </c>
      <c r="E456" s="42"/>
      <c r="F456" s="220" t="s">
        <v>847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143</v>
      </c>
      <c r="AU456" s="19" t="s">
        <v>83</v>
      </c>
    </row>
    <row r="457" s="13" customFormat="1">
      <c r="A457" s="13"/>
      <c r="B457" s="228"/>
      <c r="C457" s="229"/>
      <c r="D457" s="230" t="s">
        <v>159</v>
      </c>
      <c r="E457" s="231" t="s">
        <v>19</v>
      </c>
      <c r="F457" s="232" t="s">
        <v>848</v>
      </c>
      <c r="G457" s="229"/>
      <c r="H457" s="233">
        <v>25.350000000000001</v>
      </c>
      <c r="I457" s="234"/>
      <c r="J457" s="229"/>
      <c r="K457" s="229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159</v>
      </c>
      <c r="AU457" s="239" t="s">
        <v>83</v>
      </c>
      <c r="AV457" s="13" t="s">
        <v>83</v>
      </c>
      <c r="AW457" s="13" t="s">
        <v>35</v>
      </c>
      <c r="AX457" s="13" t="s">
        <v>73</v>
      </c>
      <c r="AY457" s="239" t="s">
        <v>134</v>
      </c>
    </row>
    <row r="458" s="14" customFormat="1">
      <c r="A458" s="14"/>
      <c r="B458" s="240"/>
      <c r="C458" s="241"/>
      <c r="D458" s="230" t="s">
        <v>159</v>
      </c>
      <c r="E458" s="242" t="s">
        <v>19</v>
      </c>
      <c r="F458" s="243" t="s">
        <v>160</v>
      </c>
      <c r="G458" s="241"/>
      <c r="H458" s="244">
        <v>25.350000000000001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159</v>
      </c>
      <c r="AU458" s="250" t="s">
        <v>83</v>
      </c>
      <c r="AV458" s="14" t="s">
        <v>142</v>
      </c>
      <c r="AW458" s="14" t="s">
        <v>35</v>
      </c>
      <c r="AX458" s="14" t="s">
        <v>81</v>
      </c>
      <c r="AY458" s="250" t="s">
        <v>134</v>
      </c>
    </row>
    <row r="459" s="2" customFormat="1" ht="24.15" customHeight="1">
      <c r="A459" s="40"/>
      <c r="B459" s="41"/>
      <c r="C459" s="206" t="s">
        <v>615</v>
      </c>
      <c r="D459" s="206" t="s">
        <v>137</v>
      </c>
      <c r="E459" s="207" t="s">
        <v>849</v>
      </c>
      <c r="F459" s="208" t="s">
        <v>850</v>
      </c>
      <c r="G459" s="209" t="s">
        <v>218</v>
      </c>
      <c r="H459" s="210">
        <v>1.25</v>
      </c>
      <c r="I459" s="211"/>
      <c r="J459" s="212">
        <f>ROUND(I459*H459,2)</f>
        <v>0</v>
      </c>
      <c r="K459" s="208" t="s">
        <v>141</v>
      </c>
      <c r="L459" s="46"/>
      <c r="M459" s="213" t="s">
        <v>19</v>
      </c>
      <c r="N459" s="214" t="s">
        <v>44</v>
      </c>
      <c r="O459" s="86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142</v>
      </c>
      <c r="AT459" s="217" t="s">
        <v>137</v>
      </c>
      <c r="AU459" s="217" t="s">
        <v>83</v>
      </c>
      <c r="AY459" s="19" t="s">
        <v>134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81</v>
      </c>
      <c r="BK459" s="218">
        <f>ROUND(I459*H459,2)</f>
        <v>0</v>
      </c>
      <c r="BL459" s="19" t="s">
        <v>142</v>
      </c>
      <c r="BM459" s="217" t="s">
        <v>851</v>
      </c>
    </row>
    <row r="460" s="2" customFormat="1">
      <c r="A460" s="40"/>
      <c r="B460" s="41"/>
      <c r="C460" s="42"/>
      <c r="D460" s="219" t="s">
        <v>143</v>
      </c>
      <c r="E460" s="42"/>
      <c r="F460" s="220" t="s">
        <v>852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143</v>
      </c>
      <c r="AU460" s="19" t="s">
        <v>83</v>
      </c>
    </row>
    <row r="461" s="13" customFormat="1">
      <c r="A461" s="13"/>
      <c r="B461" s="228"/>
      <c r="C461" s="229"/>
      <c r="D461" s="230" t="s">
        <v>159</v>
      </c>
      <c r="E461" s="231" t="s">
        <v>19</v>
      </c>
      <c r="F461" s="232" t="s">
        <v>853</v>
      </c>
      <c r="G461" s="229"/>
      <c r="H461" s="233">
        <v>1.25</v>
      </c>
      <c r="I461" s="234"/>
      <c r="J461" s="229"/>
      <c r="K461" s="229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159</v>
      </c>
      <c r="AU461" s="239" t="s">
        <v>83</v>
      </c>
      <c r="AV461" s="13" t="s">
        <v>83</v>
      </c>
      <c r="AW461" s="13" t="s">
        <v>35</v>
      </c>
      <c r="AX461" s="13" t="s">
        <v>73</v>
      </c>
      <c r="AY461" s="239" t="s">
        <v>134</v>
      </c>
    </row>
    <row r="462" s="14" customFormat="1">
      <c r="A462" s="14"/>
      <c r="B462" s="240"/>
      <c r="C462" s="241"/>
      <c r="D462" s="230" t="s">
        <v>159</v>
      </c>
      <c r="E462" s="242" t="s">
        <v>19</v>
      </c>
      <c r="F462" s="243" t="s">
        <v>160</v>
      </c>
      <c r="G462" s="241"/>
      <c r="H462" s="244">
        <v>1.25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159</v>
      </c>
      <c r="AU462" s="250" t="s">
        <v>83</v>
      </c>
      <c r="AV462" s="14" t="s">
        <v>142</v>
      </c>
      <c r="AW462" s="14" t="s">
        <v>35</v>
      </c>
      <c r="AX462" s="14" t="s">
        <v>81</v>
      </c>
      <c r="AY462" s="250" t="s">
        <v>134</v>
      </c>
    </row>
    <row r="463" s="2" customFormat="1" ht="24.15" customHeight="1">
      <c r="A463" s="40"/>
      <c r="B463" s="41"/>
      <c r="C463" s="206" t="s">
        <v>854</v>
      </c>
      <c r="D463" s="206" t="s">
        <v>137</v>
      </c>
      <c r="E463" s="207" t="s">
        <v>855</v>
      </c>
      <c r="F463" s="208" t="s">
        <v>856</v>
      </c>
      <c r="G463" s="209" t="s">
        <v>218</v>
      </c>
      <c r="H463" s="210">
        <v>0.44</v>
      </c>
      <c r="I463" s="211"/>
      <c r="J463" s="212">
        <f>ROUND(I463*H463,2)</f>
        <v>0</v>
      </c>
      <c r="K463" s="208" t="s">
        <v>141</v>
      </c>
      <c r="L463" s="46"/>
      <c r="M463" s="213" t="s">
        <v>19</v>
      </c>
      <c r="N463" s="214" t="s">
        <v>44</v>
      </c>
      <c r="O463" s="86"/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142</v>
      </c>
      <c r="AT463" s="217" t="s">
        <v>137</v>
      </c>
      <c r="AU463" s="217" t="s">
        <v>83</v>
      </c>
      <c r="AY463" s="19" t="s">
        <v>134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9" t="s">
        <v>81</v>
      </c>
      <c r="BK463" s="218">
        <f>ROUND(I463*H463,2)</f>
        <v>0</v>
      </c>
      <c r="BL463" s="19" t="s">
        <v>142</v>
      </c>
      <c r="BM463" s="217" t="s">
        <v>857</v>
      </c>
    </row>
    <row r="464" s="2" customFormat="1">
      <c r="A464" s="40"/>
      <c r="B464" s="41"/>
      <c r="C464" s="42"/>
      <c r="D464" s="219" t="s">
        <v>143</v>
      </c>
      <c r="E464" s="42"/>
      <c r="F464" s="220" t="s">
        <v>858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143</v>
      </c>
      <c r="AU464" s="19" t="s">
        <v>83</v>
      </c>
    </row>
    <row r="465" s="13" customFormat="1">
      <c r="A465" s="13"/>
      <c r="B465" s="228"/>
      <c r="C465" s="229"/>
      <c r="D465" s="230" t="s">
        <v>159</v>
      </c>
      <c r="E465" s="231" t="s">
        <v>19</v>
      </c>
      <c r="F465" s="232" t="s">
        <v>859</v>
      </c>
      <c r="G465" s="229"/>
      <c r="H465" s="233">
        <v>0.44</v>
      </c>
      <c r="I465" s="234"/>
      <c r="J465" s="229"/>
      <c r="K465" s="229"/>
      <c r="L465" s="235"/>
      <c r="M465" s="236"/>
      <c r="N465" s="237"/>
      <c r="O465" s="237"/>
      <c r="P465" s="237"/>
      <c r="Q465" s="237"/>
      <c r="R465" s="237"/>
      <c r="S465" s="237"/>
      <c r="T465" s="23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9" t="s">
        <v>159</v>
      </c>
      <c r="AU465" s="239" t="s">
        <v>83</v>
      </c>
      <c r="AV465" s="13" t="s">
        <v>83</v>
      </c>
      <c r="AW465" s="13" t="s">
        <v>35</v>
      </c>
      <c r="AX465" s="13" t="s">
        <v>73</v>
      </c>
      <c r="AY465" s="239" t="s">
        <v>134</v>
      </c>
    </row>
    <row r="466" s="14" customFormat="1">
      <c r="A466" s="14"/>
      <c r="B466" s="240"/>
      <c r="C466" s="241"/>
      <c r="D466" s="230" t="s">
        <v>159</v>
      </c>
      <c r="E466" s="242" t="s">
        <v>19</v>
      </c>
      <c r="F466" s="243" t="s">
        <v>160</v>
      </c>
      <c r="G466" s="241"/>
      <c r="H466" s="244">
        <v>0.44</v>
      </c>
      <c r="I466" s="245"/>
      <c r="J466" s="241"/>
      <c r="K466" s="241"/>
      <c r="L466" s="246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0" t="s">
        <v>159</v>
      </c>
      <c r="AU466" s="250" t="s">
        <v>83</v>
      </c>
      <c r="AV466" s="14" t="s">
        <v>142</v>
      </c>
      <c r="AW466" s="14" t="s">
        <v>35</v>
      </c>
      <c r="AX466" s="14" t="s">
        <v>81</v>
      </c>
      <c r="AY466" s="250" t="s">
        <v>134</v>
      </c>
    </row>
    <row r="467" s="2" customFormat="1" ht="6.96" customHeight="1">
      <c r="A467" s="40"/>
      <c r="B467" s="61"/>
      <c r="C467" s="62"/>
      <c r="D467" s="62"/>
      <c r="E467" s="62"/>
      <c r="F467" s="62"/>
      <c r="G467" s="62"/>
      <c r="H467" s="62"/>
      <c r="I467" s="62"/>
      <c r="J467" s="62"/>
      <c r="K467" s="62"/>
      <c r="L467" s="46"/>
      <c r="M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</row>
  </sheetData>
  <sheetProtection sheet="1" autoFilter="0" formatColumns="0" formatRows="0" objects="1" scenarios="1" spinCount="100000" saltValue="Irl2hB5sVOhpaipIKkMdxk4vQ+HjXV4UiLpmG/LlPbol0waN1kxAmq8gx8K2hOivOHMCFJuJsy9BiifGB6BMrQ==" hashValue="EtVz1NFFh8Jdo5JoYUp4HOBg/FvJwgpnsU84KpaF8EHMyXi97qeaS5Dp+S7i6IfpokyBfIeMoC2F0DOaOtBMdg==" algorithmName="SHA-512" password="9390"/>
  <autoFilter ref="C86:K46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13107032"/>
    <hyperlink ref="F95" r:id="rId2" display="https://podminky.urs.cz/item/CS_URS_2024_02/113107042"/>
    <hyperlink ref="F99" r:id="rId3" display="https://podminky.urs.cz/item/CS_URS_2024_02/115101201"/>
    <hyperlink ref="F103" r:id="rId4" display="https://podminky.urs.cz/item/CS_URS_2024_02/115101301"/>
    <hyperlink ref="F107" r:id="rId5" display="https://podminky.urs.cz/item/CS_URS_2024_02/119001401"/>
    <hyperlink ref="F112" r:id="rId6" display="https://podminky.urs.cz/item/CS_URS_2024_02/119001421"/>
    <hyperlink ref="F156" r:id="rId7" display="https://podminky.urs.cz/item/CS_URS_2024_02/151101101"/>
    <hyperlink ref="F160" r:id="rId8" display="https://podminky.urs.cz/item/CS_URS_2024_02/151101111"/>
    <hyperlink ref="F169" r:id="rId9" display="https://podminky.urs.cz/item/CS_URS_2024_02/162301101"/>
    <hyperlink ref="F178" r:id="rId10" display="https://podminky.urs.cz/item/CS_URS_2024_02/167101101"/>
    <hyperlink ref="F184" r:id="rId11" display="https://podminky.urs.cz/item/CS_URS_2024_02/174101101"/>
    <hyperlink ref="F190" r:id="rId12" display="https://podminky.urs.cz/item/CS_URS_2024_02/175151101"/>
    <hyperlink ref="F198" r:id="rId13" display="https://podminky.urs.cz/item/CS_URS_2024_02/451572111"/>
    <hyperlink ref="F202" r:id="rId14" display="https://podminky.urs.cz/item/CS_URS_2024_02/452112111"/>
    <hyperlink ref="F215" r:id="rId15" display="https://podminky.urs.cz/item/CS_URS_2024_02/452112121"/>
    <hyperlink ref="F222" r:id="rId16" display="https://podminky.urs.cz/item/CS_URS_2024_02/452311131"/>
    <hyperlink ref="F228" r:id="rId17" display="https://podminky.urs.cz/item/CS_URS_2024_02/565135111"/>
    <hyperlink ref="F232" r:id="rId18" display="https://podminky.urs.cz/item/CS_URS_2024_02/567134111"/>
    <hyperlink ref="F236" r:id="rId19" display="https://podminky.urs.cz/item/CS_URS_2024_02/573111112"/>
    <hyperlink ref="F240" r:id="rId20" display="https://podminky.urs.cz/item/CS_URS_2024_02/573231111"/>
    <hyperlink ref="F244" r:id="rId21" display="https://podminky.urs.cz/item/CS_URS_2024_02/577144111"/>
    <hyperlink ref="F256" r:id="rId22" display="https://podminky.urs.cz/item/CS_URS_2024_02/831372121"/>
    <hyperlink ref="F261" r:id="rId23" display="https://podminky.urs.cz/item/CS_URS_2024_02/831442121"/>
    <hyperlink ref="F266" r:id="rId24" display="https://podminky.urs.cz/item/CS_URS_2024_02/837312221"/>
    <hyperlink ref="F271" r:id="rId25" display="https://podminky.urs.cz/item/CS_URS_2024_02/837352221"/>
    <hyperlink ref="F276" r:id="rId26" display="https://podminky.urs.cz/item/CS_URS_2024_02/837371221"/>
    <hyperlink ref="F290" r:id="rId27" display="https://podminky.urs.cz/item/CS_URS_2024_02/837441221"/>
    <hyperlink ref="F296" r:id="rId28" display="https://podminky.urs.cz/item/CS_URS_2024_02/871313121"/>
    <hyperlink ref="F303" r:id="rId29" display="https://podminky.urs.cz/item/CS_URS_2024_02/871353121"/>
    <hyperlink ref="F310" r:id="rId30" display="https://podminky.urs.cz/item/CS_URS_2024_02/871363121"/>
    <hyperlink ref="F317" r:id="rId31" display="https://podminky.urs.cz/item/CS_URS_2024_02/877315211"/>
    <hyperlink ref="F330" r:id="rId32" display="https://podminky.urs.cz/item/CS_URS_2024_02/877315221"/>
    <hyperlink ref="F343" r:id="rId33" display="https://podminky.urs.cz/item/CS_URS_2024_02/877355211"/>
    <hyperlink ref="F350" r:id="rId34" display="https://podminky.urs.cz/item/CS_URS_2024_02/891352122"/>
    <hyperlink ref="F363" r:id="rId35" display="https://podminky.urs.cz/item/CS_URS_2024_02/892352121"/>
    <hyperlink ref="F367" r:id="rId36" display="https://podminky.urs.cz/item/CS_URS_2024_02/892372121"/>
    <hyperlink ref="F371" r:id="rId37" display="https://podminky.urs.cz/item/CS_URS_2024_02/892442121"/>
    <hyperlink ref="F375" r:id="rId38" display="https://podminky.urs.cz/item/CS_URS_2024_02/894411121"/>
    <hyperlink ref="F379" r:id="rId39" display="https://podminky.urs.cz/item/CS_URS_2024_02/894411151"/>
    <hyperlink ref="F407" r:id="rId40" display="https://podminky.urs.cz/item/CS_URS_2024_02/899401112"/>
    <hyperlink ref="F418" r:id="rId41" display="https://podminky.urs.cz/item/CS_URS_2024_02/899623141"/>
    <hyperlink ref="F424" r:id="rId42" display="https://podminky.urs.cz/item/CS_URS_2024_02/899643111"/>
    <hyperlink ref="F428" r:id="rId43" display="https://podminky.urs.cz/item/CS_URS_2024_02/899722113"/>
    <hyperlink ref="F434" r:id="rId44" display="https://podminky.urs.cz/item/CS_URS_2024_02/919112213"/>
    <hyperlink ref="F438" r:id="rId45" display="https://podminky.urs.cz/item/CS_URS_2024_02/919121112"/>
    <hyperlink ref="F442" r:id="rId46" display="https://podminky.urs.cz/item/CS_URS_2024_02/919735112"/>
    <hyperlink ref="F446" r:id="rId47" display="https://podminky.urs.cz/item/CS_URS_2024_02/919735124"/>
    <hyperlink ref="F451" r:id="rId48" display="https://podminky.urs.cz/item/CS_URS_2024_02/998275101"/>
    <hyperlink ref="F454" r:id="rId49" display="https://podminky.urs.cz/item/CS_URS_2024_02/997221571"/>
    <hyperlink ref="F456" r:id="rId50" display="https://podminky.urs.cz/item/CS_URS_2024_02/997221579"/>
    <hyperlink ref="F460" r:id="rId51" display="https://podminky.urs.cz/item/CS_URS_2024_02/997221815"/>
    <hyperlink ref="F464" r:id="rId52" display="https://podminky.urs.cz/item/CS_URS_2024_02/99722184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Sportovní hala Sušice - Venkovní stavební objekty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860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ROUND((SUM(BE81:BE108)),  2)</f>
        <v>0</v>
      </c>
      <c r="G33" s="40"/>
      <c r="H33" s="40"/>
      <c r="I33" s="150">
        <v>0.20999999999999999</v>
      </c>
      <c r="J33" s="149">
        <f>ROUND(((SUM(BE81:BE108))*I33),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ROUND((SUM(BF81:BF108)),  2)</f>
        <v>0</v>
      </c>
      <c r="G34" s="40"/>
      <c r="H34" s="40"/>
      <c r="I34" s="150">
        <v>0.12</v>
      </c>
      <c r="J34" s="149">
        <f>ROUND(((SUM(BF81:BF108))*I34),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ROUND((SUM(BG81:BG108)),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ROUND((SUM(BH81:BH108)),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ROUND((SUM(BI81:BI108)),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Sportovní hala Sušice - Venkovní stavební objekty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SO-04 - Řad/přípojka - kanalizace splašková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9. 7. 2024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Sušice, nám. Svobody 138, 342 01 Sušice</v>
      </c>
      <c r="G54" s="42"/>
      <c r="H54" s="42"/>
      <c r="I54" s="34" t="s">
        <v>31</v>
      </c>
      <c r="J54" s="38" t="str">
        <f>E21</f>
        <v>APRIS s.r.o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861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862</v>
      </c>
      <c r="E61" s="170"/>
      <c r="F61" s="170"/>
      <c r="G61" s="170"/>
      <c r="H61" s="170"/>
      <c r="I61" s="170"/>
      <c r="J61" s="171">
        <f>J95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120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Sportovní hala Sušice - Venkovní stavební objekty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112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SO-04 - Řad/přípojka - kanalizace splašková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9. 7. 2024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Město Sušice, nám. Svobody 138, 342 01 Sušice</v>
      </c>
      <c r="G77" s="42"/>
      <c r="H77" s="42"/>
      <c r="I77" s="34" t="s">
        <v>31</v>
      </c>
      <c r="J77" s="38" t="str">
        <f>E21</f>
        <v>APRIS s.r.o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36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121</v>
      </c>
      <c r="D80" s="182" t="s">
        <v>58</v>
      </c>
      <c r="E80" s="182" t="s">
        <v>54</v>
      </c>
      <c r="F80" s="182" t="s">
        <v>55</v>
      </c>
      <c r="G80" s="182" t="s">
        <v>122</v>
      </c>
      <c r="H80" s="182" t="s">
        <v>123</v>
      </c>
      <c r="I80" s="182" t="s">
        <v>124</v>
      </c>
      <c r="J80" s="182" t="s">
        <v>116</v>
      </c>
      <c r="K80" s="183" t="s">
        <v>125</v>
      </c>
      <c r="L80" s="184"/>
      <c r="M80" s="94" t="s">
        <v>19</v>
      </c>
      <c r="N80" s="95" t="s">
        <v>43</v>
      </c>
      <c r="O80" s="95" t="s">
        <v>126</v>
      </c>
      <c r="P80" s="95" t="s">
        <v>127</v>
      </c>
      <c r="Q80" s="95" t="s">
        <v>128</v>
      </c>
      <c r="R80" s="95" t="s">
        <v>129</v>
      </c>
      <c r="S80" s="95" t="s">
        <v>130</v>
      </c>
      <c r="T80" s="96" t="s">
        <v>131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132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P82+P95</f>
        <v>0</v>
      </c>
      <c r="Q81" s="98"/>
      <c r="R81" s="187">
        <f>R82+R95</f>
        <v>0</v>
      </c>
      <c r="S81" s="98"/>
      <c r="T81" s="188">
        <f>T82+T95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72</v>
      </c>
      <c r="AU81" s="19" t="s">
        <v>117</v>
      </c>
      <c r="BK81" s="189">
        <f>BK82+BK95</f>
        <v>0</v>
      </c>
    </row>
    <row r="82" s="12" customFormat="1" ht="25.92" customHeight="1">
      <c r="A82" s="12"/>
      <c r="B82" s="190"/>
      <c r="C82" s="191"/>
      <c r="D82" s="192" t="s">
        <v>72</v>
      </c>
      <c r="E82" s="193" t="s">
        <v>863</v>
      </c>
      <c r="F82" s="193" t="s">
        <v>177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SUM(P83:P94)</f>
        <v>0</v>
      </c>
      <c r="Q82" s="198"/>
      <c r="R82" s="199">
        <f>SUM(R83:R94)</f>
        <v>0</v>
      </c>
      <c r="S82" s="198"/>
      <c r="T82" s="200">
        <f>SUM(T83:T94)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81</v>
      </c>
      <c r="AT82" s="202" t="s">
        <v>72</v>
      </c>
      <c r="AU82" s="202" t="s">
        <v>73</v>
      </c>
      <c r="AY82" s="201" t="s">
        <v>134</v>
      </c>
      <c r="BK82" s="203">
        <f>SUM(BK83:BK94)</f>
        <v>0</v>
      </c>
    </row>
    <row r="83" s="2" customFormat="1" ht="16.5" customHeight="1">
      <c r="A83" s="40"/>
      <c r="B83" s="41"/>
      <c r="C83" s="206" t="s">
        <v>81</v>
      </c>
      <c r="D83" s="206" t="s">
        <v>137</v>
      </c>
      <c r="E83" s="207" t="s">
        <v>864</v>
      </c>
      <c r="F83" s="208" t="s">
        <v>865</v>
      </c>
      <c r="G83" s="209" t="s">
        <v>187</v>
      </c>
      <c r="H83" s="210">
        <v>70</v>
      </c>
      <c r="I83" s="211"/>
      <c r="J83" s="212">
        <f>ROUND(I83*H83,2)</f>
        <v>0</v>
      </c>
      <c r="K83" s="208" t="s">
        <v>158</v>
      </c>
      <c r="L83" s="46"/>
      <c r="M83" s="213" t="s">
        <v>19</v>
      </c>
      <c r="N83" s="214" t="s">
        <v>44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142</v>
      </c>
      <c r="AT83" s="217" t="s">
        <v>137</v>
      </c>
      <c r="AU83" s="217" t="s">
        <v>81</v>
      </c>
      <c r="AY83" s="19" t="s">
        <v>134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81</v>
      </c>
      <c r="BK83" s="218">
        <f>ROUND(I83*H83,2)</f>
        <v>0</v>
      </c>
      <c r="BL83" s="19" t="s">
        <v>142</v>
      </c>
      <c r="BM83" s="217" t="s">
        <v>83</v>
      </c>
    </row>
    <row r="84" s="2" customFormat="1" ht="21.75" customHeight="1">
      <c r="A84" s="40"/>
      <c r="B84" s="41"/>
      <c r="C84" s="206" t="s">
        <v>83</v>
      </c>
      <c r="D84" s="206" t="s">
        <v>137</v>
      </c>
      <c r="E84" s="207" t="s">
        <v>866</v>
      </c>
      <c r="F84" s="208" t="s">
        <v>867</v>
      </c>
      <c r="G84" s="209" t="s">
        <v>187</v>
      </c>
      <c r="H84" s="210">
        <v>3.2000000000000002</v>
      </c>
      <c r="I84" s="211"/>
      <c r="J84" s="212">
        <f>ROUND(I84*H84,2)</f>
        <v>0</v>
      </c>
      <c r="K84" s="208" t="s">
        <v>158</v>
      </c>
      <c r="L84" s="46"/>
      <c r="M84" s="213" t="s">
        <v>19</v>
      </c>
      <c r="N84" s="214" t="s">
        <v>44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142</v>
      </c>
      <c r="AT84" s="217" t="s">
        <v>137</v>
      </c>
      <c r="AU84" s="217" t="s">
        <v>81</v>
      </c>
      <c r="AY84" s="19" t="s">
        <v>134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81</v>
      </c>
      <c r="BK84" s="218">
        <f>ROUND(I84*H84,2)</f>
        <v>0</v>
      </c>
      <c r="BL84" s="19" t="s">
        <v>142</v>
      </c>
      <c r="BM84" s="217" t="s">
        <v>142</v>
      </c>
    </row>
    <row r="85" s="2" customFormat="1" ht="16.5" customHeight="1">
      <c r="A85" s="40"/>
      <c r="B85" s="41"/>
      <c r="C85" s="206" t="s">
        <v>148</v>
      </c>
      <c r="D85" s="206" t="s">
        <v>137</v>
      </c>
      <c r="E85" s="207" t="s">
        <v>868</v>
      </c>
      <c r="F85" s="208" t="s">
        <v>869</v>
      </c>
      <c r="G85" s="209" t="s">
        <v>187</v>
      </c>
      <c r="H85" s="210">
        <v>1</v>
      </c>
      <c r="I85" s="211"/>
      <c r="J85" s="212">
        <f>ROUND(I85*H85,2)</f>
        <v>0</v>
      </c>
      <c r="K85" s="208" t="s">
        <v>158</v>
      </c>
      <c r="L85" s="46"/>
      <c r="M85" s="213" t="s">
        <v>19</v>
      </c>
      <c r="N85" s="214" t="s">
        <v>44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142</v>
      </c>
      <c r="AT85" s="217" t="s">
        <v>137</v>
      </c>
      <c r="AU85" s="217" t="s">
        <v>81</v>
      </c>
      <c r="AY85" s="19" t="s">
        <v>134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81</v>
      </c>
      <c r="BK85" s="218">
        <f>ROUND(I85*H85,2)</f>
        <v>0</v>
      </c>
      <c r="BL85" s="19" t="s">
        <v>142</v>
      </c>
      <c r="BM85" s="217" t="s">
        <v>151</v>
      </c>
    </row>
    <row r="86" s="2" customFormat="1" ht="16.5" customHeight="1">
      <c r="A86" s="40"/>
      <c r="B86" s="41"/>
      <c r="C86" s="206" t="s">
        <v>142</v>
      </c>
      <c r="D86" s="206" t="s">
        <v>137</v>
      </c>
      <c r="E86" s="207" t="s">
        <v>870</v>
      </c>
      <c r="F86" s="208" t="s">
        <v>871</v>
      </c>
      <c r="G86" s="209" t="s">
        <v>187</v>
      </c>
      <c r="H86" s="210">
        <v>2.1000000000000001</v>
      </c>
      <c r="I86" s="211"/>
      <c r="J86" s="212">
        <f>ROUND(I86*H86,2)</f>
        <v>0</v>
      </c>
      <c r="K86" s="208" t="s">
        <v>158</v>
      </c>
      <c r="L86" s="46"/>
      <c r="M86" s="213" t="s">
        <v>19</v>
      </c>
      <c r="N86" s="214" t="s">
        <v>44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142</v>
      </c>
      <c r="AT86" s="217" t="s">
        <v>137</v>
      </c>
      <c r="AU86" s="217" t="s">
        <v>81</v>
      </c>
      <c r="AY86" s="19" t="s">
        <v>134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81</v>
      </c>
      <c r="BK86" s="218">
        <f>ROUND(I86*H86,2)</f>
        <v>0</v>
      </c>
      <c r="BL86" s="19" t="s">
        <v>142</v>
      </c>
      <c r="BM86" s="217" t="s">
        <v>167</v>
      </c>
    </row>
    <row r="87" s="2" customFormat="1" ht="21.75" customHeight="1">
      <c r="A87" s="40"/>
      <c r="B87" s="41"/>
      <c r="C87" s="206" t="s">
        <v>196</v>
      </c>
      <c r="D87" s="206" t="s">
        <v>137</v>
      </c>
      <c r="E87" s="207" t="s">
        <v>872</v>
      </c>
      <c r="F87" s="208" t="s">
        <v>873</v>
      </c>
      <c r="G87" s="209" t="s">
        <v>187</v>
      </c>
      <c r="H87" s="210">
        <v>16</v>
      </c>
      <c r="I87" s="211"/>
      <c r="J87" s="212">
        <f>ROUND(I87*H87,2)</f>
        <v>0</v>
      </c>
      <c r="K87" s="208" t="s">
        <v>158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142</v>
      </c>
      <c r="AT87" s="217" t="s">
        <v>137</v>
      </c>
      <c r="AU87" s="217" t="s">
        <v>81</v>
      </c>
      <c r="AY87" s="19" t="s">
        <v>134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81</v>
      </c>
      <c r="BK87" s="218">
        <f>ROUND(I87*H87,2)</f>
        <v>0</v>
      </c>
      <c r="BL87" s="19" t="s">
        <v>142</v>
      </c>
      <c r="BM87" s="217" t="s">
        <v>199</v>
      </c>
    </row>
    <row r="88" s="2" customFormat="1" ht="16.5" customHeight="1">
      <c r="A88" s="40"/>
      <c r="B88" s="41"/>
      <c r="C88" s="206" t="s">
        <v>151</v>
      </c>
      <c r="D88" s="206" t="s">
        <v>137</v>
      </c>
      <c r="E88" s="207" t="s">
        <v>874</v>
      </c>
      <c r="F88" s="208" t="s">
        <v>875</v>
      </c>
      <c r="G88" s="209" t="s">
        <v>187</v>
      </c>
      <c r="H88" s="210">
        <v>50.799999999999997</v>
      </c>
      <c r="I88" s="211"/>
      <c r="J88" s="212">
        <f>ROUND(I88*H88,2)</f>
        <v>0</v>
      </c>
      <c r="K88" s="208" t="s">
        <v>158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142</v>
      </c>
      <c r="AT88" s="217" t="s">
        <v>137</v>
      </c>
      <c r="AU88" s="217" t="s">
        <v>81</v>
      </c>
      <c r="AY88" s="19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142</v>
      </c>
      <c r="BM88" s="217" t="s">
        <v>8</v>
      </c>
    </row>
    <row r="89" s="2" customFormat="1" ht="21.75" customHeight="1">
      <c r="A89" s="40"/>
      <c r="B89" s="41"/>
      <c r="C89" s="206" t="s">
        <v>204</v>
      </c>
      <c r="D89" s="206" t="s">
        <v>137</v>
      </c>
      <c r="E89" s="207" t="s">
        <v>876</v>
      </c>
      <c r="F89" s="208" t="s">
        <v>877</v>
      </c>
      <c r="G89" s="209" t="s">
        <v>187</v>
      </c>
      <c r="H89" s="210">
        <v>50.799999999999997</v>
      </c>
      <c r="I89" s="211"/>
      <c r="J89" s="212">
        <f>ROUND(I89*H89,2)</f>
        <v>0</v>
      </c>
      <c r="K89" s="208" t="s">
        <v>158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142</v>
      </c>
      <c r="AT89" s="217" t="s">
        <v>137</v>
      </c>
      <c r="AU89" s="217" t="s">
        <v>81</v>
      </c>
      <c r="AY89" s="19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142</v>
      </c>
      <c r="BM89" s="217" t="s">
        <v>207</v>
      </c>
    </row>
    <row r="90" s="2" customFormat="1" ht="24.15" customHeight="1">
      <c r="A90" s="40"/>
      <c r="B90" s="41"/>
      <c r="C90" s="206" t="s">
        <v>167</v>
      </c>
      <c r="D90" s="206" t="s">
        <v>137</v>
      </c>
      <c r="E90" s="207" t="s">
        <v>878</v>
      </c>
      <c r="F90" s="208" t="s">
        <v>879</v>
      </c>
      <c r="G90" s="209" t="s">
        <v>187</v>
      </c>
      <c r="H90" s="210">
        <v>19.199999999999999</v>
      </c>
      <c r="I90" s="211"/>
      <c r="J90" s="212">
        <f>ROUND(I90*H90,2)</f>
        <v>0</v>
      </c>
      <c r="K90" s="208" t="s">
        <v>158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142</v>
      </c>
      <c r="AT90" s="217" t="s">
        <v>137</v>
      </c>
      <c r="AU90" s="217" t="s">
        <v>81</v>
      </c>
      <c r="AY90" s="19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142</v>
      </c>
      <c r="BM90" s="217" t="s">
        <v>209</v>
      </c>
    </row>
    <row r="91" s="2" customFormat="1" ht="24.15" customHeight="1">
      <c r="A91" s="40"/>
      <c r="B91" s="41"/>
      <c r="C91" s="206" t="s">
        <v>210</v>
      </c>
      <c r="D91" s="206" t="s">
        <v>137</v>
      </c>
      <c r="E91" s="207" t="s">
        <v>880</v>
      </c>
      <c r="F91" s="208" t="s">
        <v>881</v>
      </c>
      <c r="G91" s="209" t="s">
        <v>187</v>
      </c>
      <c r="H91" s="210">
        <v>96</v>
      </c>
      <c r="I91" s="211"/>
      <c r="J91" s="212">
        <f>ROUND(I91*H91,2)</f>
        <v>0</v>
      </c>
      <c r="K91" s="208" t="s">
        <v>158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142</v>
      </c>
      <c r="AT91" s="217" t="s">
        <v>137</v>
      </c>
      <c r="AU91" s="217" t="s">
        <v>81</v>
      </c>
      <c r="AY91" s="19" t="s">
        <v>134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142</v>
      </c>
      <c r="BM91" s="217" t="s">
        <v>213</v>
      </c>
    </row>
    <row r="92" s="2" customFormat="1" ht="16.5" customHeight="1">
      <c r="A92" s="40"/>
      <c r="B92" s="41"/>
      <c r="C92" s="206" t="s">
        <v>199</v>
      </c>
      <c r="D92" s="206" t="s">
        <v>137</v>
      </c>
      <c r="E92" s="207" t="s">
        <v>882</v>
      </c>
      <c r="F92" s="208" t="s">
        <v>883</v>
      </c>
      <c r="G92" s="209" t="s">
        <v>187</v>
      </c>
      <c r="H92" s="210">
        <v>19.199999999999999</v>
      </c>
      <c r="I92" s="211"/>
      <c r="J92" s="212">
        <f>ROUND(I92*H92,2)</f>
        <v>0</v>
      </c>
      <c r="K92" s="208" t="s">
        <v>158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142</v>
      </c>
      <c r="AT92" s="217" t="s">
        <v>137</v>
      </c>
      <c r="AU92" s="217" t="s">
        <v>81</v>
      </c>
      <c r="AY92" s="19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142</v>
      </c>
      <c r="BM92" s="217" t="s">
        <v>219</v>
      </c>
    </row>
    <row r="93" s="2" customFormat="1" ht="16.5" customHeight="1">
      <c r="A93" s="40"/>
      <c r="B93" s="41"/>
      <c r="C93" s="206" t="s">
        <v>220</v>
      </c>
      <c r="D93" s="206" t="s">
        <v>137</v>
      </c>
      <c r="E93" s="207" t="s">
        <v>884</v>
      </c>
      <c r="F93" s="208" t="s">
        <v>885</v>
      </c>
      <c r="G93" s="209" t="s">
        <v>180</v>
      </c>
      <c r="H93" s="210">
        <v>175</v>
      </c>
      <c r="I93" s="211"/>
      <c r="J93" s="212">
        <f>ROUND(I93*H93,2)</f>
        <v>0</v>
      </c>
      <c r="K93" s="208" t="s">
        <v>158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142</v>
      </c>
      <c r="AT93" s="217" t="s">
        <v>137</v>
      </c>
      <c r="AU93" s="217" t="s">
        <v>81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142</v>
      </c>
      <c r="BM93" s="217" t="s">
        <v>223</v>
      </c>
    </row>
    <row r="94" s="2" customFormat="1" ht="16.5" customHeight="1">
      <c r="A94" s="40"/>
      <c r="B94" s="41"/>
      <c r="C94" s="206" t="s">
        <v>8</v>
      </c>
      <c r="D94" s="206" t="s">
        <v>137</v>
      </c>
      <c r="E94" s="207" t="s">
        <v>886</v>
      </c>
      <c r="F94" s="208" t="s">
        <v>887</v>
      </c>
      <c r="G94" s="209" t="s">
        <v>180</v>
      </c>
      <c r="H94" s="210">
        <v>175</v>
      </c>
      <c r="I94" s="211"/>
      <c r="J94" s="212">
        <f>ROUND(I94*H94,2)</f>
        <v>0</v>
      </c>
      <c r="K94" s="208" t="s">
        <v>158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142</v>
      </c>
      <c r="AT94" s="217" t="s">
        <v>137</v>
      </c>
      <c r="AU94" s="217" t="s">
        <v>81</v>
      </c>
      <c r="AY94" s="19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142</v>
      </c>
      <c r="BM94" s="217" t="s">
        <v>226</v>
      </c>
    </row>
    <row r="95" s="12" customFormat="1" ht="25.92" customHeight="1">
      <c r="A95" s="12"/>
      <c r="B95" s="190"/>
      <c r="C95" s="191"/>
      <c r="D95" s="192" t="s">
        <v>72</v>
      </c>
      <c r="E95" s="193" t="s">
        <v>888</v>
      </c>
      <c r="F95" s="193" t="s">
        <v>582</v>
      </c>
      <c r="G95" s="191"/>
      <c r="H95" s="191"/>
      <c r="I95" s="194"/>
      <c r="J95" s="195">
        <f>BK95</f>
        <v>0</v>
      </c>
      <c r="K95" s="191"/>
      <c r="L95" s="196"/>
      <c r="M95" s="197"/>
      <c r="N95" s="198"/>
      <c r="O95" s="198"/>
      <c r="P95" s="199">
        <f>SUM(P96:P108)</f>
        <v>0</v>
      </c>
      <c r="Q95" s="198"/>
      <c r="R95" s="199">
        <f>SUM(R96:R108)</f>
        <v>0</v>
      </c>
      <c r="S95" s="198"/>
      <c r="T95" s="200">
        <f>SUM(T96:T108)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81</v>
      </c>
      <c r="AT95" s="202" t="s">
        <v>72</v>
      </c>
      <c r="AU95" s="202" t="s">
        <v>73</v>
      </c>
      <c r="AY95" s="201" t="s">
        <v>134</v>
      </c>
      <c r="BK95" s="203">
        <f>SUM(BK96:BK108)</f>
        <v>0</v>
      </c>
    </row>
    <row r="96" s="2" customFormat="1" ht="16.5" customHeight="1">
      <c r="A96" s="40"/>
      <c r="B96" s="41"/>
      <c r="C96" s="206" t="s">
        <v>228</v>
      </c>
      <c r="D96" s="206" t="s">
        <v>137</v>
      </c>
      <c r="E96" s="207" t="s">
        <v>889</v>
      </c>
      <c r="F96" s="208" t="s">
        <v>890</v>
      </c>
      <c r="G96" s="209" t="s">
        <v>248</v>
      </c>
      <c r="H96" s="210">
        <v>14</v>
      </c>
      <c r="I96" s="211"/>
      <c r="J96" s="212">
        <f>ROUND(I96*H96,2)</f>
        <v>0</v>
      </c>
      <c r="K96" s="208" t="s">
        <v>158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142</v>
      </c>
      <c r="AT96" s="217" t="s">
        <v>137</v>
      </c>
      <c r="AU96" s="217" t="s">
        <v>81</v>
      </c>
      <c r="AY96" s="19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142</v>
      </c>
      <c r="BM96" s="217" t="s">
        <v>231</v>
      </c>
    </row>
    <row r="97" s="2" customFormat="1" ht="16.5" customHeight="1">
      <c r="A97" s="40"/>
      <c r="B97" s="41"/>
      <c r="C97" s="206" t="s">
        <v>207</v>
      </c>
      <c r="D97" s="206" t="s">
        <v>137</v>
      </c>
      <c r="E97" s="207" t="s">
        <v>891</v>
      </c>
      <c r="F97" s="208" t="s">
        <v>892</v>
      </c>
      <c r="G97" s="209" t="s">
        <v>248</v>
      </c>
      <c r="H97" s="210">
        <v>30</v>
      </c>
      <c r="I97" s="211"/>
      <c r="J97" s="212">
        <f>ROUND(I97*H97,2)</f>
        <v>0</v>
      </c>
      <c r="K97" s="208" t="s">
        <v>158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142</v>
      </c>
      <c r="AT97" s="217" t="s">
        <v>137</v>
      </c>
      <c r="AU97" s="217" t="s">
        <v>81</v>
      </c>
      <c r="AY97" s="19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142</v>
      </c>
      <c r="BM97" s="217" t="s">
        <v>233</v>
      </c>
    </row>
    <row r="98" s="2" customFormat="1" ht="24.15" customHeight="1">
      <c r="A98" s="40"/>
      <c r="B98" s="41"/>
      <c r="C98" s="206" t="s">
        <v>235</v>
      </c>
      <c r="D98" s="206" t="s">
        <v>137</v>
      </c>
      <c r="E98" s="207" t="s">
        <v>893</v>
      </c>
      <c r="F98" s="208" t="s">
        <v>894</v>
      </c>
      <c r="G98" s="209" t="s">
        <v>895</v>
      </c>
      <c r="H98" s="210">
        <v>3</v>
      </c>
      <c r="I98" s="211"/>
      <c r="J98" s="212">
        <f>ROUND(I98*H98,2)</f>
        <v>0</v>
      </c>
      <c r="K98" s="208" t="s">
        <v>158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142</v>
      </c>
      <c r="AT98" s="217" t="s">
        <v>137</v>
      </c>
      <c r="AU98" s="217" t="s">
        <v>81</v>
      </c>
      <c r="AY98" s="19" t="s">
        <v>134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142</v>
      </c>
      <c r="BM98" s="217" t="s">
        <v>238</v>
      </c>
    </row>
    <row r="99" s="2" customFormat="1" ht="24.15" customHeight="1">
      <c r="A99" s="40"/>
      <c r="B99" s="41"/>
      <c r="C99" s="206" t="s">
        <v>252</v>
      </c>
      <c r="D99" s="206" t="s">
        <v>137</v>
      </c>
      <c r="E99" s="207" t="s">
        <v>896</v>
      </c>
      <c r="F99" s="208" t="s">
        <v>897</v>
      </c>
      <c r="G99" s="209" t="s">
        <v>898</v>
      </c>
      <c r="H99" s="210">
        <v>1</v>
      </c>
      <c r="I99" s="211"/>
      <c r="J99" s="212">
        <f>ROUND(I99*H99,2)</f>
        <v>0</v>
      </c>
      <c r="K99" s="208" t="s">
        <v>158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142</v>
      </c>
      <c r="AT99" s="217" t="s">
        <v>137</v>
      </c>
      <c r="AU99" s="217" t="s">
        <v>81</v>
      </c>
      <c r="AY99" s="19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142</v>
      </c>
      <c r="BM99" s="217" t="s">
        <v>255</v>
      </c>
    </row>
    <row r="100" s="2" customFormat="1" ht="24.15" customHeight="1">
      <c r="A100" s="40"/>
      <c r="B100" s="41"/>
      <c r="C100" s="206" t="s">
        <v>213</v>
      </c>
      <c r="D100" s="206" t="s">
        <v>137</v>
      </c>
      <c r="E100" s="207" t="s">
        <v>899</v>
      </c>
      <c r="F100" s="208" t="s">
        <v>900</v>
      </c>
      <c r="G100" s="209" t="s">
        <v>898</v>
      </c>
      <c r="H100" s="210">
        <v>4</v>
      </c>
      <c r="I100" s="211"/>
      <c r="J100" s="212">
        <f>ROUND(I100*H100,2)</f>
        <v>0</v>
      </c>
      <c r="K100" s="208" t="s">
        <v>158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142</v>
      </c>
      <c r="AT100" s="217" t="s">
        <v>137</v>
      </c>
      <c r="AU100" s="217" t="s">
        <v>81</v>
      </c>
      <c r="AY100" s="19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142</v>
      </c>
      <c r="BM100" s="217" t="s">
        <v>263</v>
      </c>
    </row>
    <row r="101" s="2" customFormat="1" ht="24.15" customHeight="1">
      <c r="A101" s="40"/>
      <c r="B101" s="41"/>
      <c r="C101" s="206" t="s">
        <v>265</v>
      </c>
      <c r="D101" s="206" t="s">
        <v>137</v>
      </c>
      <c r="E101" s="207" t="s">
        <v>901</v>
      </c>
      <c r="F101" s="208" t="s">
        <v>902</v>
      </c>
      <c r="G101" s="209" t="s">
        <v>898</v>
      </c>
      <c r="H101" s="210">
        <v>1</v>
      </c>
      <c r="I101" s="211"/>
      <c r="J101" s="212">
        <f>ROUND(I101*H101,2)</f>
        <v>0</v>
      </c>
      <c r="K101" s="208" t="s">
        <v>158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142</v>
      </c>
      <c r="AT101" s="217" t="s">
        <v>137</v>
      </c>
      <c r="AU101" s="217" t="s">
        <v>81</v>
      </c>
      <c r="AY101" s="19" t="s">
        <v>134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142</v>
      </c>
      <c r="BM101" s="217" t="s">
        <v>268</v>
      </c>
    </row>
    <row r="102" s="2" customFormat="1" ht="16.5" customHeight="1">
      <c r="A102" s="40"/>
      <c r="B102" s="41"/>
      <c r="C102" s="206" t="s">
        <v>219</v>
      </c>
      <c r="D102" s="206" t="s">
        <v>137</v>
      </c>
      <c r="E102" s="207" t="s">
        <v>903</v>
      </c>
      <c r="F102" s="208" t="s">
        <v>904</v>
      </c>
      <c r="G102" s="209" t="s">
        <v>898</v>
      </c>
      <c r="H102" s="210">
        <v>3</v>
      </c>
      <c r="I102" s="211"/>
      <c r="J102" s="212">
        <f>ROUND(I102*H102,2)</f>
        <v>0</v>
      </c>
      <c r="K102" s="208" t="s">
        <v>158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142</v>
      </c>
      <c r="AT102" s="217" t="s">
        <v>137</v>
      </c>
      <c r="AU102" s="217" t="s">
        <v>81</v>
      </c>
      <c r="AY102" s="19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142</v>
      </c>
      <c r="BM102" s="217" t="s">
        <v>273</v>
      </c>
    </row>
    <row r="103" s="2" customFormat="1" ht="21.75" customHeight="1">
      <c r="A103" s="40"/>
      <c r="B103" s="41"/>
      <c r="C103" s="206" t="s">
        <v>7</v>
      </c>
      <c r="D103" s="206" t="s">
        <v>137</v>
      </c>
      <c r="E103" s="207" t="s">
        <v>905</v>
      </c>
      <c r="F103" s="208" t="s">
        <v>906</v>
      </c>
      <c r="G103" s="209" t="s">
        <v>898</v>
      </c>
      <c r="H103" s="210">
        <v>3</v>
      </c>
      <c r="I103" s="211"/>
      <c r="J103" s="212">
        <f>ROUND(I103*H103,2)</f>
        <v>0</v>
      </c>
      <c r="K103" s="208" t="s">
        <v>158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142</v>
      </c>
      <c r="AT103" s="217" t="s">
        <v>137</v>
      </c>
      <c r="AU103" s="217" t="s">
        <v>81</v>
      </c>
      <c r="AY103" s="19" t="s">
        <v>134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ROUND(I103*H103,2)</f>
        <v>0</v>
      </c>
      <c r="BL103" s="19" t="s">
        <v>142</v>
      </c>
      <c r="BM103" s="217" t="s">
        <v>278</v>
      </c>
    </row>
    <row r="104" s="2" customFormat="1" ht="16.5" customHeight="1">
      <c r="A104" s="40"/>
      <c r="B104" s="41"/>
      <c r="C104" s="206" t="s">
        <v>223</v>
      </c>
      <c r="D104" s="206" t="s">
        <v>137</v>
      </c>
      <c r="E104" s="207" t="s">
        <v>907</v>
      </c>
      <c r="F104" s="208" t="s">
        <v>908</v>
      </c>
      <c r="G104" s="209" t="s">
        <v>898</v>
      </c>
      <c r="H104" s="210">
        <v>3</v>
      </c>
      <c r="I104" s="211"/>
      <c r="J104" s="212">
        <f>ROUND(I104*H104,2)</f>
        <v>0</v>
      </c>
      <c r="K104" s="208" t="s">
        <v>158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142</v>
      </c>
      <c r="AT104" s="217" t="s">
        <v>137</v>
      </c>
      <c r="AU104" s="217" t="s">
        <v>81</v>
      </c>
      <c r="AY104" s="19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142</v>
      </c>
      <c r="BM104" s="217" t="s">
        <v>283</v>
      </c>
    </row>
    <row r="105" s="2" customFormat="1" ht="16.5" customHeight="1">
      <c r="A105" s="40"/>
      <c r="B105" s="41"/>
      <c r="C105" s="206" t="s">
        <v>286</v>
      </c>
      <c r="D105" s="206" t="s">
        <v>137</v>
      </c>
      <c r="E105" s="207" t="s">
        <v>909</v>
      </c>
      <c r="F105" s="208" t="s">
        <v>910</v>
      </c>
      <c r="G105" s="209" t="s">
        <v>898</v>
      </c>
      <c r="H105" s="210">
        <v>3</v>
      </c>
      <c r="I105" s="211"/>
      <c r="J105" s="212">
        <f>ROUND(I105*H105,2)</f>
        <v>0</v>
      </c>
      <c r="K105" s="208" t="s">
        <v>158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142</v>
      </c>
      <c r="AT105" s="217" t="s">
        <v>137</v>
      </c>
      <c r="AU105" s="217" t="s">
        <v>81</v>
      </c>
      <c r="AY105" s="19" t="s">
        <v>134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142</v>
      </c>
      <c r="BM105" s="217" t="s">
        <v>289</v>
      </c>
    </row>
    <row r="106" s="2" customFormat="1" ht="16.5" customHeight="1">
      <c r="A106" s="40"/>
      <c r="B106" s="41"/>
      <c r="C106" s="206" t="s">
        <v>226</v>
      </c>
      <c r="D106" s="206" t="s">
        <v>137</v>
      </c>
      <c r="E106" s="207" t="s">
        <v>911</v>
      </c>
      <c r="F106" s="208" t="s">
        <v>912</v>
      </c>
      <c r="G106" s="209" t="s">
        <v>898</v>
      </c>
      <c r="H106" s="210">
        <v>6</v>
      </c>
      <c r="I106" s="211"/>
      <c r="J106" s="212">
        <f>ROUND(I106*H106,2)</f>
        <v>0</v>
      </c>
      <c r="K106" s="208" t="s">
        <v>158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142</v>
      </c>
      <c r="AT106" s="217" t="s">
        <v>137</v>
      </c>
      <c r="AU106" s="217" t="s">
        <v>81</v>
      </c>
      <c r="AY106" s="19" t="s">
        <v>134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142</v>
      </c>
      <c r="BM106" s="217" t="s">
        <v>295</v>
      </c>
    </row>
    <row r="107" s="2" customFormat="1" ht="16.5" customHeight="1">
      <c r="A107" s="40"/>
      <c r="B107" s="41"/>
      <c r="C107" s="206" t="s">
        <v>300</v>
      </c>
      <c r="D107" s="206" t="s">
        <v>137</v>
      </c>
      <c r="E107" s="207" t="s">
        <v>913</v>
      </c>
      <c r="F107" s="208" t="s">
        <v>914</v>
      </c>
      <c r="G107" s="209" t="s">
        <v>248</v>
      </c>
      <c r="H107" s="210">
        <v>40</v>
      </c>
      <c r="I107" s="211"/>
      <c r="J107" s="212">
        <f>ROUND(I107*H107,2)</f>
        <v>0</v>
      </c>
      <c r="K107" s="208" t="s">
        <v>158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142</v>
      </c>
      <c r="AT107" s="217" t="s">
        <v>137</v>
      </c>
      <c r="AU107" s="217" t="s">
        <v>81</v>
      </c>
      <c r="AY107" s="19" t="s">
        <v>134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81</v>
      </c>
      <c r="BK107" s="218">
        <f>ROUND(I107*H107,2)</f>
        <v>0</v>
      </c>
      <c r="BL107" s="19" t="s">
        <v>142</v>
      </c>
      <c r="BM107" s="217" t="s">
        <v>303</v>
      </c>
    </row>
    <row r="108" s="2" customFormat="1" ht="21.75" customHeight="1">
      <c r="A108" s="40"/>
      <c r="B108" s="41"/>
      <c r="C108" s="206" t="s">
        <v>231</v>
      </c>
      <c r="D108" s="206" t="s">
        <v>137</v>
      </c>
      <c r="E108" s="207" t="s">
        <v>915</v>
      </c>
      <c r="F108" s="208" t="s">
        <v>916</v>
      </c>
      <c r="G108" s="209" t="s">
        <v>218</v>
      </c>
      <c r="H108" s="210">
        <v>8</v>
      </c>
      <c r="I108" s="211"/>
      <c r="J108" s="212">
        <f>ROUND(I108*H108,2)</f>
        <v>0</v>
      </c>
      <c r="K108" s="208" t="s">
        <v>158</v>
      </c>
      <c r="L108" s="46"/>
      <c r="M108" s="275" t="s">
        <v>19</v>
      </c>
      <c r="N108" s="276" t="s">
        <v>44</v>
      </c>
      <c r="O108" s="226"/>
      <c r="P108" s="277">
        <f>O108*H108</f>
        <v>0</v>
      </c>
      <c r="Q108" s="277">
        <v>0</v>
      </c>
      <c r="R108" s="277">
        <f>Q108*H108</f>
        <v>0</v>
      </c>
      <c r="S108" s="277">
        <v>0</v>
      </c>
      <c r="T108" s="27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142</v>
      </c>
      <c r="AT108" s="217" t="s">
        <v>137</v>
      </c>
      <c r="AU108" s="217" t="s">
        <v>81</v>
      </c>
      <c r="AY108" s="19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142</v>
      </c>
      <c r="BM108" s="217" t="s">
        <v>307</v>
      </c>
    </row>
    <row r="109" s="2" customFormat="1" ht="6.96" customHeight="1">
      <c r="A109" s="40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6"/>
      <c r="M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</sheetData>
  <sheetProtection sheet="1" autoFilter="0" formatColumns="0" formatRows="0" objects="1" scenarios="1" spinCount="100000" saltValue="yXCadfX/2+i6P6vd/AUhs9vIaND3u9FMWVPpp6HhkhwekyEO/ioOEcZBWrUoL77vL+3373s7ZJVlQLdT3VQJ9g==" hashValue="kg+cSBORlHPXdtum5UZ2FvsdN7d0E0rr7n3Ti9GtwrMnUBpFbIWKaY5nZuCTctr/MuePUBarB+MSHgJlmjVcJQ==" algorithmName="SHA-512" password="9390"/>
  <autoFilter ref="C80:K10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Sportovní hala Sušice - Venkovní stavební objekty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917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ROUND((SUM(BE82:BE107)),  2)</f>
        <v>0</v>
      </c>
      <c r="G33" s="40"/>
      <c r="H33" s="40"/>
      <c r="I33" s="150">
        <v>0.20999999999999999</v>
      </c>
      <c r="J33" s="149">
        <f>ROUND(((SUM(BE82:BE107))*I33),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ROUND((SUM(BF82:BF107)),  2)</f>
        <v>0</v>
      </c>
      <c r="G34" s="40"/>
      <c r="H34" s="40"/>
      <c r="I34" s="150">
        <v>0.12</v>
      </c>
      <c r="J34" s="149">
        <f>ROUND(((SUM(BF82:BF107))*I34),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ROUND((SUM(BG82:BG107)),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ROUND((SUM(BH82:BH107)),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ROUND((SUM(BI82:BI107)),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Sportovní hala Sušice - Venkovní stavební objekty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SO-05 - Řad/přípojka - vodovod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9. 7. 2024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Sušice, nám. Svobody 138, 342 01 Sušice</v>
      </c>
      <c r="G54" s="42"/>
      <c r="H54" s="42"/>
      <c r="I54" s="34" t="s">
        <v>31</v>
      </c>
      <c r="J54" s="38" t="str">
        <f>E21</f>
        <v>APRIS s.r.o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918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919</v>
      </c>
      <c r="E61" s="170"/>
      <c r="F61" s="170"/>
      <c r="G61" s="170"/>
      <c r="H61" s="170"/>
      <c r="I61" s="170"/>
      <c r="J61" s="171">
        <f>J94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7"/>
      <c r="C62" s="168"/>
      <c r="D62" s="169" t="s">
        <v>920</v>
      </c>
      <c r="E62" s="170"/>
      <c r="F62" s="170"/>
      <c r="G62" s="170"/>
      <c r="H62" s="170"/>
      <c r="I62" s="170"/>
      <c r="J62" s="171">
        <f>J103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120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Sportovní hala Sušice - Venkovní stavební objekty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112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SO-05 - Řad/přípojka - vodovod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 xml:space="preserve"> </v>
      </c>
      <c r="G76" s="42"/>
      <c r="H76" s="42"/>
      <c r="I76" s="34" t="s">
        <v>23</v>
      </c>
      <c r="J76" s="74" t="str">
        <f>IF(J12="","",J12)</f>
        <v>9. 7. 2024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>Město Sušice, nám. Svobody 138, 342 01 Sušice</v>
      </c>
      <c r="G78" s="42"/>
      <c r="H78" s="42"/>
      <c r="I78" s="34" t="s">
        <v>31</v>
      </c>
      <c r="J78" s="38" t="str">
        <f>E21</f>
        <v>APRIS s.r.o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121</v>
      </c>
      <c r="D81" s="182" t="s">
        <v>58</v>
      </c>
      <c r="E81" s="182" t="s">
        <v>54</v>
      </c>
      <c r="F81" s="182" t="s">
        <v>55</v>
      </c>
      <c r="G81" s="182" t="s">
        <v>122</v>
      </c>
      <c r="H81" s="182" t="s">
        <v>123</v>
      </c>
      <c r="I81" s="182" t="s">
        <v>124</v>
      </c>
      <c r="J81" s="182" t="s">
        <v>116</v>
      </c>
      <c r="K81" s="183" t="s">
        <v>125</v>
      </c>
      <c r="L81" s="184"/>
      <c r="M81" s="94" t="s">
        <v>19</v>
      </c>
      <c r="N81" s="95" t="s">
        <v>43</v>
      </c>
      <c r="O81" s="95" t="s">
        <v>126</v>
      </c>
      <c r="P81" s="95" t="s">
        <v>127</v>
      </c>
      <c r="Q81" s="95" t="s">
        <v>128</v>
      </c>
      <c r="R81" s="95" t="s">
        <v>129</v>
      </c>
      <c r="S81" s="95" t="s">
        <v>130</v>
      </c>
      <c r="T81" s="96" t="s">
        <v>131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132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P83+P94+P103</f>
        <v>0</v>
      </c>
      <c r="Q82" s="98"/>
      <c r="R82" s="187">
        <f>R83+R94+R103</f>
        <v>0</v>
      </c>
      <c r="S82" s="98"/>
      <c r="T82" s="188">
        <f>T83+T94+T103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72</v>
      </c>
      <c r="AU82" s="19" t="s">
        <v>117</v>
      </c>
      <c r="BK82" s="189">
        <f>BK83+BK94+BK103</f>
        <v>0</v>
      </c>
    </row>
    <row r="83" s="12" customFormat="1" ht="25.92" customHeight="1">
      <c r="A83" s="12"/>
      <c r="B83" s="190"/>
      <c r="C83" s="191"/>
      <c r="D83" s="192" t="s">
        <v>72</v>
      </c>
      <c r="E83" s="193" t="s">
        <v>921</v>
      </c>
      <c r="F83" s="193" t="s">
        <v>177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SUM(P84:P93)</f>
        <v>0</v>
      </c>
      <c r="Q83" s="198"/>
      <c r="R83" s="199">
        <f>SUM(R84:R93)</f>
        <v>0</v>
      </c>
      <c r="S83" s="198"/>
      <c r="T83" s="200">
        <f>SUM(T84:T93)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81</v>
      </c>
      <c r="AT83" s="202" t="s">
        <v>72</v>
      </c>
      <c r="AU83" s="202" t="s">
        <v>73</v>
      </c>
      <c r="AY83" s="201" t="s">
        <v>134</v>
      </c>
      <c r="BK83" s="203">
        <f>SUM(BK84:BK93)</f>
        <v>0</v>
      </c>
    </row>
    <row r="84" s="2" customFormat="1" ht="16.5" customHeight="1">
      <c r="A84" s="40"/>
      <c r="B84" s="41"/>
      <c r="C84" s="206" t="s">
        <v>81</v>
      </c>
      <c r="D84" s="206" t="s">
        <v>137</v>
      </c>
      <c r="E84" s="207" t="s">
        <v>922</v>
      </c>
      <c r="F84" s="208" t="s">
        <v>865</v>
      </c>
      <c r="G84" s="209" t="s">
        <v>187</v>
      </c>
      <c r="H84" s="210">
        <v>68</v>
      </c>
      <c r="I84" s="211"/>
      <c r="J84" s="212">
        <f>ROUND(I84*H84,2)</f>
        <v>0</v>
      </c>
      <c r="K84" s="208" t="s">
        <v>158</v>
      </c>
      <c r="L84" s="46"/>
      <c r="M84" s="213" t="s">
        <v>19</v>
      </c>
      <c r="N84" s="214" t="s">
        <v>44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142</v>
      </c>
      <c r="AT84" s="217" t="s">
        <v>137</v>
      </c>
      <c r="AU84" s="217" t="s">
        <v>81</v>
      </c>
      <c r="AY84" s="19" t="s">
        <v>134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81</v>
      </c>
      <c r="BK84" s="218">
        <f>ROUND(I84*H84,2)</f>
        <v>0</v>
      </c>
      <c r="BL84" s="19" t="s">
        <v>142</v>
      </c>
      <c r="BM84" s="217" t="s">
        <v>83</v>
      </c>
    </row>
    <row r="85" s="2" customFormat="1" ht="21.75" customHeight="1">
      <c r="A85" s="40"/>
      <c r="B85" s="41"/>
      <c r="C85" s="206" t="s">
        <v>83</v>
      </c>
      <c r="D85" s="206" t="s">
        <v>137</v>
      </c>
      <c r="E85" s="207" t="s">
        <v>923</v>
      </c>
      <c r="F85" s="208" t="s">
        <v>867</v>
      </c>
      <c r="G85" s="209" t="s">
        <v>187</v>
      </c>
      <c r="H85" s="210">
        <v>4.7000000000000002</v>
      </c>
      <c r="I85" s="211"/>
      <c r="J85" s="212">
        <f>ROUND(I85*H85,2)</f>
        <v>0</v>
      </c>
      <c r="K85" s="208" t="s">
        <v>158</v>
      </c>
      <c r="L85" s="46"/>
      <c r="M85" s="213" t="s">
        <v>19</v>
      </c>
      <c r="N85" s="214" t="s">
        <v>44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142</v>
      </c>
      <c r="AT85" s="217" t="s">
        <v>137</v>
      </c>
      <c r="AU85" s="217" t="s">
        <v>81</v>
      </c>
      <c r="AY85" s="19" t="s">
        <v>134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81</v>
      </c>
      <c r="BK85" s="218">
        <f>ROUND(I85*H85,2)</f>
        <v>0</v>
      </c>
      <c r="BL85" s="19" t="s">
        <v>142</v>
      </c>
      <c r="BM85" s="217" t="s">
        <v>142</v>
      </c>
    </row>
    <row r="86" s="2" customFormat="1" ht="21.75" customHeight="1">
      <c r="A86" s="40"/>
      <c r="B86" s="41"/>
      <c r="C86" s="206" t="s">
        <v>148</v>
      </c>
      <c r="D86" s="206" t="s">
        <v>137</v>
      </c>
      <c r="E86" s="207" t="s">
        <v>924</v>
      </c>
      <c r="F86" s="208" t="s">
        <v>873</v>
      </c>
      <c r="G86" s="209" t="s">
        <v>187</v>
      </c>
      <c r="H86" s="210">
        <v>12.5</v>
      </c>
      <c r="I86" s="211"/>
      <c r="J86" s="212">
        <f>ROUND(I86*H86,2)</f>
        <v>0</v>
      </c>
      <c r="K86" s="208" t="s">
        <v>158</v>
      </c>
      <c r="L86" s="46"/>
      <c r="M86" s="213" t="s">
        <v>19</v>
      </c>
      <c r="N86" s="214" t="s">
        <v>44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142</v>
      </c>
      <c r="AT86" s="217" t="s">
        <v>137</v>
      </c>
      <c r="AU86" s="217" t="s">
        <v>81</v>
      </c>
      <c r="AY86" s="19" t="s">
        <v>134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81</v>
      </c>
      <c r="BK86" s="218">
        <f>ROUND(I86*H86,2)</f>
        <v>0</v>
      </c>
      <c r="BL86" s="19" t="s">
        <v>142</v>
      </c>
      <c r="BM86" s="217" t="s">
        <v>151</v>
      </c>
    </row>
    <row r="87" s="2" customFormat="1" ht="16.5" customHeight="1">
      <c r="A87" s="40"/>
      <c r="B87" s="41"/>
      <c r="C87" s="206" t="s">
        <v>142</v>
      </c>
      <c r="D87" s="206" t="s">
        <v>137</v>
      </c>
      <c r="E87" s="207" t="s">
        <v>925</v>
      </c>
      <c r="F87" s="208" t="s">
        <v>875</v>
      </c>
      <c r="G87" s="209" t="s">
        <v>187</v>
      </c>
      <c r="H87" s="210">
        <v>50.799999999999997</v>
      </c>
      <c r="I87" s="211"/>
      <c r="J87" s="212">
        <f>ROUND(I87*H87,2)</f>
        <v>0</v>
      </c>
      <c r="K87" s="208" t="s">
        <v>158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142</v>
      </c>
      <c r="AT87" s="217" t="s">
        <v>137</v>
      </c>
      <c r="AU87" s="217" t="s">
        <v>81</v>
      </c>
      <c r="AY87" s="19" t="s">
        <v>134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81</v>
      </c>
      <c r="BK87" s="218">
        <f>ROUND(I87*H87,2)</f>
        <v>0</v>
      </c>
      <c r="BL87" s="19" t="s">
        <v>142</v>
      </c>
      <c r="BM87" s="217" t="s">
        <v>167</v>
      </c>
    </row>
    <row r="88" s="2" customFormat="1" ht="21.75" customHeight="1">
      <c r="A88" s="40"/>
      <c r="B88" s="41"/>
      <c r="C88" s="206" t="s">
        <v>196</v>
      </c>
      <c r="D88" s="206" t="s">
        <v>137</v>
      </c>
      <c r="E88" s="207" t="s">
        <v>926</v>
      </c>
      <c r="F88" s="208" t="s">
        <v>877</v>
      </c>
      <c r="G88" s="209" t="s">
        <v>187</v>
      </c>
      <c r="H88" s="210">
        <v>50.799999999999997</v>
      </c>
      <c r="I88" s="211"/>
      <c r="J88" s="212">
        <f>ROUND(I88*H88,2)</f>
        <v>0</v>
      </c>
      <c r="K88" s="208" t="s">
        <v>158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142</v>
      </c>
      <c r="AT88" s="217" t="s">
        <v>137</v>
      </c>
      <c r="AU88" s="217" t="s">
        <v>81</v>
      </c>
      <c r="AY88" s="19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142</v>
      </c>
      <c r="BM88" s="217" t="s">
        <v>199</v>
      </c>
    </row>
    <row r="89" s="2" customFormat="1" ht="24.15" customHeight="1">
      <c r="A89" s="40"/>
      <c r="B89" s="41"/>
      <c r="C89" s="206" t="s">
        <v>151</v>
      </c>
      <c r="D89" s="206" t="s">
        <v>137</v>
      </c>
      <c r="E89" s="207" t="s">
        <v>927</v>
      </c>
      <c r="F89" s="208" t="s">
        <v>879</v>
      </c>
      <c r="G89" s="209" t="s">
        <v>187</v>
      </c>
      <c r="H89" s="210">
        <v>17.199999999999999</v>
      </c>
      <c r="I89" s="211"/>
      <c r="J89" s="212">
        <f>ROUND(I89*H89,2)</f>
        <v>0</v>
      </c>
      <c r="K89" s="208" t="s">
        <v>158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142</v>
      </c>
      <c r="AT89" s="217" t="s">
        <v>137</v>
      </c>
      <c r="AU89" s="217" t="s">
        <v>81</v>
      </c>
      <c r="AY89" s="19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142</v>
      </c>
      <c r="BM89" s="217" t="s">
        <v>8</v>
      </c>
    </row>
    <row r="90" s="2" customFormat="1" ht="24.15" customHeight="1">
      <c r="A90" s="40"/>
      <c r="B90" s="41"/>
      <c r="C90" s="206" t="s">
        <v>204</v>
      </c>
      <c r="D90" s="206" t="s">
        <v>137</v>
      </c>
      <c r="E90" s="207" t="s">
        <v>928</v>
      </c>
      <c r="F90" s="208" t="s">
        <v>881</v>
      </c>
      <c r="G90" s="209" t="s">
        <v>187</v>
      </c>
      <c r="H90" s="210">
        <v>86</v>
      </c>
      <c r="I90" s="211"/>
      <c r="J90" s="212">
        <f>ROUND(I90*H90,2)</f>
        <v>0</v>
      </c>
      <c r="K90" s="208" t="s">
        <v>158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142</v>
      </c>
      <c r="AT90" s="217" t="s">
        <v>137</v>
      </c>
      <c r="AU90" s="217" t="s">
        <v>81</v>
      </c>
      <c r="AY90" s="19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142</v>
      </c>
      <c r="BM90" s="217" t="s">
        <v>207</v>
      </c>
    </row>
    <row r="91" s="2" customFormat="1" ht="16.5" customHeight="1">
      <c r="A91" s="40"/>
      <c r="B91" s="41"/>
      <c r="C91" s="206" t="s">
        <v>167</v>
      </c>
      <c r="D91" s="206" t="s">
        <v>137</v>
      </c>
      <c r="E91" s="207" t="s">
        <v>929</v>
      </c>
      <c r="F91" s="208" t="s">
        <v>883</v>
      </c>
      <c r="G91" s="209" t="s">
        <v>187</v>
      </c>
      <c r="H91" s="210">
        <v>17.199999999999999</v>
      </c>
      <c r="I91" s="211"/>
      <c r="J91" s="212">
        <f>ROUND(I91*H91,2)</f>
        <v>0</v>
      </c>
      <c r="K91" s="208" t="s">
        <v>158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142</v>
      </c>
      <c r="AT91" s="217" t="s">
        <v>137</v>
      </c>
      <c r="AU91" s="217" t="s">
        <v>81</v>
      </c>
      <c r="AY91" s="19" t="s">
        <v>134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142</v>
      </c>
      <c r="BM91" s="217" t="s">
        <v>209</v>
      </c>
    </row>
    <row r="92" s="2" customFormat="1" ht="16.5" customHeight="1">
      <c r="A92" s="40"/>
      <c r="B92" s="41"/>
      <c r="C92" s="206" t="s">
        <v>210</v>
      </c>
      <c r="D92" s="206" t="s">
        <v>137</v>
      </c>
      <c r="E92" s="207" t="s">
        <v>930</v>
      </c>
      <c r="F92" s="208" t="s">
        <v>885</v>
      </c>
      <c r="G92" s="209" t="s">
        <v>180</v>
      </c>
      <c r="H92" s="210">
        <v>170</v>
      </c>
      <c r="I92" s="211"/>
      <c r="J92" s="212">
        <f>ROUND(I92*H92,2)</f>
        <v>0</v>
      </c>
      <c r="K92" s="208" t="s">
        <v>158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142</v>
      </c>
      <c r="AT92" s="217" t="s">
        <v>137</v>
      </c>
      <c r="AU92" s="217" t="s">
        <v>81</v>
      </c>
      <c r="AY92" s="19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142</v>
      </c>
      <c r="BM92" s="217" t="s">
        <v>213</v>
      </c>
    </row>
    <row r="93" s="2" customFormat="1" ht="16.5" customHeight="1">
      <c r="A93" s="40"/>
      <c r="B93" s="41"/>
      <c r="C93" s="206" t="s">
        <v>199</v>
      </c>
      <c r="D93" s="206" t="s">
        <v>137</v>
      </c>
      <c r="E93" s="207" t="s">
        <v>931</v>
      </c>
      <c r="F93" s="208" t="s">
        <v>887</v>
      </c>
      <c r="G93" s="209" t="s">
        <v>180</v>
      </c>
      <c r="H93" s="210">
        <v>170</v>
      </c>
      <c r="I93" s="211"/>
      <c r="J93" s="212">
        <f>ROUND(I93*H93,2)</f>
        <v>0</v>
      </c>
      <c r="K93" s="208" t="s">
        <v>158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142</v>
      </c>
      <c r="AT93" s="217" t="s">
        <v>137</v>
      </c>
      <c r="AU93" s="217" t="s">
        <v>81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142</v>
      </c>
      <c r="BM93" s="217" t="s">
        <v>219</v>
      </c>
    </row>
    <row r="94" s="12" customFormat="1" ht="25.92" customHeight="1">
      <c r="A94" s="12"/>
      <c r="B94" s="190"/>
      <c r="C94" s="191"/>
      <c r="D94" s="192" t="s">
        <v>72</v>
      </c>
      <c r="E94" s="193" t="s">
        <v>932</v>
      </c>
      <c r="F94" s="193" t="s">
        <v>582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SUM(P95:P102)</f>
        <v>0</v>
      </c>
      <c r="Q94" s="198"/>
      <c r="R94" s="199">
        <f>SUM(R95:R102)</f>
        <v>0</v>
      </c>
      <c r="S94" s="198"/>
      <c r="T94" s="200">
        <f>SUM(T95:T102)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81</v>
      </c>
      <c r="AT94" s="202" t="s">
        <v>72</v>
      </c>
      <c r="AU94" s="202" t="s">
        <v>73</v>
      </c>
      <c r="AY94" s="201" t="s">
        <v>134</v>
      </c>
      <c r="BK94" s="203">
        <f>SUM(BK95:BK102)</f>
        <v>0</v>
      </c>
    </row>
    <row r="95" s="2" customFormat="1" ht="24.15" customHeight="1">
      <c r="A95" s="40"/>
      <c r="B95" s="41"/>
      <c r="C95" s="206" t="s">
        <v>220</v>
      </c>
      <c r="D95" s="206" t="s">
        <v>137</v>
      </c>
      <c r="E95" s="207" t="s">
        <v>933</v>
      </c>
      <c r="F95" s="208" t="s">
        <v>934</v>
      </c>
      <c r="G95" s="209" t="s">
        <v>248</v>
      </c>
      <c r="H95" s="210">
        <v>7</v>
      </c>
      <c r="I95" s="211"/>
      <c r="J95" s="212">
        <f>ROUND(I95*H95,2)</f>
        <v>0</v>
      </c>
      <c r="K95" s="208" t="s">
        <v>158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142</v>
      </c>
      <c r="AT95" s="217" t="s">
        <v>137</v>
      </c>
      <c r="AU95" s="217" t="s">
        <v>81</v>
      </c>
      <c r="AY95" s="19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142</v>
      </c>
      <c r="BM95" s="217" t="s">
        <v>223</v>
      </c>
    </row>
    <row r="96" s="2" customFormat="1" ht="21.75" customHeight="1">
      <c r="A96" s="40"/>
      <c r="B96" s="41"/>
      <c r="C96" s="206" t="s">
        <v>8</v>
      </c>
      <c r="D96" s="206" t="s">
        <v>137</v>
      </c>
      <c r="E96" s="207" t="s">
        <v>935</v>
      </c>
      <c r="F96" s="208" t="s">
        <v>936</v>
      </c>
      <c r="G96" s="209" t="s">
        <v>248</v>
      </c>
      <c r="H96" s="210">
        <v>40</v>
      </c>
      <c r="I96" s="211"/>
      <c r="J96" s="212">
        <f>ROUND(I96*H96,2)</f>
        <v>0</v>
      </c>
      <c r="K96" s="208" t="s">
        <v>158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142</v>
      </c>
      <c r="AT96" s="217" t="s">
        <v>137</v>
      </c>
      <c r="AU96" s="217" t="s">
        <v>81</v>
      </c>
      <c r="AY96" s="19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142</v>
      </c>
      <c r="BM96" s="217" t="s">
        <v>226</v>
      </c>
    </row>
    <row r="97" s="2" customFormat="1" ht="24.15" customHeight="1">
      <c r="A97" s="40"/>
      <c r="B97" s="41"/>
      <c r="C97" s="206" t="s">
        <v>228</v>
      </c>
      <c r="D97" s="206" t="s">
        <v>137</v>
      </c>
      <c r="E97" s="207" t="s">
        <v>937</v>
      </c>
      <c r="F97" s="208" t="s">
        <v>938</v>
      </c>
      <c r="G97" s="209" t="s">
        <v>898</v>
      </c>
      <c r="H97" s="210">
        <v>1</v>
      </c>
      <c r="I97" s="211"/>
      <c r="J97" s="212">
        <f>ROUND(I97*H97,2)</f>
        <v>0</v>
      </c>
      <c r="K97" s="208" t="s">
        <v>158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142</v>
      </c>
      <c r="AT97" s="217" t="s">
        <v>137</v>
      </c>
      <c r="AU97" s="217" t="s">
        <v>81</v>
      </c>
      <c r="AY97" s="19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142</v>
      </c>
      <c r="BM97" s="217" t="s">
        <v>231</v>
      </c>
    </row>
    <row r="98" s="2" customFormat="1" ht="16.5" customHeight="1">
      <c r="A98" s="40"/>
      <c r="B98" s="41"/>
      <c r="C98" s="206" t="s">
        <v>207</v>
      </c>
      <c r="D98" s="206" t="s">
        <v>137</v>
      </c>
      <c r="E98" s="207" t="s">
        <v>939</v>
      </c>
      <c r="F98" s="208" t="s">
        <v>940</v>
      </c>
      <c r="G98" s="209" t="s">
        <v>248</v>
      </c>
      <c r="H98" s="210">
        <v>40</v>
      </c>
      <c r="I98" s="211"/>
      <c r="J98" s="212">
        <f>ROUND(I98*H98,2)</f>
        <v>0</v>
      </c>
      <c r="K98" s="208" t="s">
        <v>158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142</v>
      </c>
      <c r="AT98" s="217" t="s">
        <v>137</v>
      </c>
      <c r="AU98" s="217" t="s">
        <v>81</v>
      </c>
      <c r="AY98" s="19" t="s">
        <v>134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142</v>
      </c>
      <c r="BM98" s="217" t="s">
        <v>233</v>
      </c>
    </row>
    <row r="99" s="2" customFormat="1" ht="21.75" customHeight="1">
      <c r="A99" s="40"/>
      <c r="B99" s="41"/>
      <c r="C99" s="206" t="s">
        <v>235</v>
      </c>
      <c r="D99" s="206" t="s">
        <v>137</v>
      </c>
      <c r="E99" s="207" t="s">
        <v>941</v>
      </c>
      <c r="F99" s="208" t="s">
        <v>942</v>
      </c>
      <c r="G99" s="209" t="s">
        <v>248</v>
      </c>
      <c r="H99" s="210">
        <v>40</v>
      </c>
      <c r="I99" s="211"/>
      <c r="J99" s="212">
        <f>ROUND(I99*H99,2)</f>
        <v>0</v>
      </c>
      <c r="K99" s="208" t="s">
        <v>158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142</v>
      </c>
      <c r="AT99" s="217" t="s">
        <v>137</v>
      </c>
      <c r="AU99" s="217" t="s">
        <v>81</v>
      </c>
      <c r="AY99" s="19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142</v>
      </c>
      <c r="BM99" s="217" t="s">
        <v>238</v>
      </c>
    </row>
    <row r="100" s="2" customFormat="1" ht="16.5" customHeight="1">
      <c r="A100" s="40"/>
      <c r="B100" s="41"/>
      <c r="C100" s="206" t="s">
        <v>209</v>
      </c>
      <c r="D100" s="206" t="s">
        <v>137</v>
      </c>
      <c r="E100" s="207" t="s">
        <v>943</v>
      </c>
      <c r="F100" s="208" t="s">
        <v>944</v>
      </c>
      <c r="G100" s="209" t="s">
        <v>248</v>
      </c>
      <c r="H100" s="210">
        <v>40</v>
      </c>
      <c r="I100" s="211"/>
      <c r="J100" s="212">
        <f>ROUND(I100*H100,2)</f>
        <v>0</v>
      </c>
      <c r="K100" s="208" t="s">
        <v>158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142</v>
      </c>
      <c r="AT100" s="217" t="s">
        <v>137</v>
      </c>
      <c r="AU100" s="217" t="s">
        <v>81</v>
      </c>
      <c r="AY100" s="19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142</v>
      </c>
      <c r="BM100" s="217" t="s">
        <v>249</v>
      </c>
    </row>
    <row r="101" s="2" customFormat="1" ht="21.75" customHeight="1">
      <c r="A101" s="40"/>
      <c r="B101" s="41"/>
      <c r="C101" s="206" t="s">
        <v>252</v>
      </c>
      <c r="D101" s="206" t="s">
        <v>137</v>
      </c>
      <c r="E101" s="207" t="s">
        <v>945</v>
      </c>
      <c r="F101" s="208" t="s">
        <v>946</v>
      </c>
      <c r="G101" s="209" t="s">
        <v>218</v>
      </c>
      <c r="H101" s="210">
        <v>0.5</v>
      </c>
      <c r="I101" s="211"/>
      <c r="J101" s="212">
        <f>ROUND(I101*H101,2)</f>
        <v>0</v>
      </c>
      <c r="K101" s="208" t="s">
        <v>158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142</v>
      </c>
      <c r="AT101" s="217" t="s">
        <v>137</v>
      </c>
      <c r="AU101" s="217" t="s">
        <v>81</v>
      </c>
      <c r="AY101" s="19" t="s">
        <v>134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142</v>
      </c>
      <c r="BM101" s="217" t="s">
        <v>255</v>
      </c>
    </row>
    <row r="102" s="2" customFormat="1" ht="16.5" customHeight="1">
      <c r="A102" s="40"/>
      <c r="B102" s="41"/>
      <c r="C102" s="206" t="s">
        <v>213</v>
      </c>
      <c r="D102" s="206" t="s">
        <v>137</v>
      </c>
      <c r="E102" s="207" t="s">
        <v>947</v>
      </c>
      <c r="F102" s="208" t="s">
        <v>948</v>
      </c>
      <c r="G102" s="209" t="s">
        <v>218</v>
      </c>
      <c r="H102" s="210">
        <v>0.20000000000000001</v>
      </c>
      <c r="I102" s="211"/>
      <c r="J102" s="212">
        <f>ROUND(I102*H102,2)</f>
        <v>0</v>
      </c>
      <c r="K102" s="208" t="s">
        <v>158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142</v>
      </c>
      <c r="AT102" s="217" t="s">
        <v>137</v>
      </c>
      <c r="AU102" s="217" t="s">
        <v>81</v>
      </c>
      <c r="AY102" s="19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142</v>
      </c>
      <c r="BM102" s="217" t="s">
        <v>263</v>
      </c>
    </row>
    <row r="103" s="12" customFormat="1" ht="25.92" customHeight="1">
      <c r="A103" s="12"/>
      <c r="B103" s="190"/>
      <c r="C103" s="191"/>
      <c r="D103" s="192" t="s">
        <v>72</v>
      </c>
      <c r="E103" s="193" t="s">
        <v>949</v>
      </c>
      <c r="F103" s="193" t="s">
        <v>533</v>
      </c>
      <c r="G103" s="191"/>
      <c r="H103" s="191"/>
      <c r="I103" s="194"/>
      <c r="J103" s="195">
        <f>BK103</f>
        <v>0</v>
      </c>
      <c r="K103" s="191"/>
      <c r="L103" s="196"/>
      <c r="M103" s="197"/>
      <c r="N103" s="198"/>
      <c r="O103" s="198"/>
      <c r="P103" s="199">
        <f>SUM(P104:P107)</f>
        <v>0</v>
      </c>
      <c r="Q103" s="198"/>
      <c r="R103" s="199">
        <f>SUM(R104:R107)</f>
        <v>0</v>
      </c>
      <c r="S103" s="198"/>
      <c r="T103" s="200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81</v>
      </c>
      <c r="AT103" s="202" t="s">
        <v>72</v>
      </c>
      <c r="AU103" s="202" t="s">
        <v>73</v>
      </c>
      <c r="AY103" s="201" t="s">
        <v>134</v>
      </c>
      <c r="BK103" s="203">
        <f>SUM(BK104:BK107)</f>
        <v>0</v>
      </c>
    </row>
    <row r="104" s="2" customFormat="1" ht="16.5" customHeight="1">
      <c r="A104" s="40"/>
      <c r="B104" s="41"/>
      <c r="C104" s="206" t="s">
        <v>265</v>
      </c>
      <c r="D104" s="206" t="s">
        <v>137</v>
      </c>
      <c r="E104" s="207" t="s">
        <v>950</v>
      </c>
      <c r="F104" s="208" t="s">
        <v>951</v>
      </c>
      <c r="G104" s="209" t="s">
        <v>187</v>
      </c>
      <c r="H104" s="210">
        <v>0.29999999999999999</v>
      </c>
      <c r="I104" s="211"/>
      <c r="J104" s="212">
        <f>ROUND(I104*H104,2)</f>
        <v>0</v>
      </c>
      <c r="K104" s="208" t="s">
        <v>158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142</v>
      </c>
      <c r="AT104" s="217" t="s">
        <v>137</v>
      </c>
      <c r="AU104" s="217" t="s">
        <v>81</v>
      </c>
      <c r="AY104" s="19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142</v>
      </c>
      <c r="BM104" s="217" t="s">
        <v>268</v>
      </c>
    </row>
    <row r="105" s="2" customFormat="1" ht="16.5" customHeight="1">
      <c r="A105" s="40"/>
      <c r="B105" s="41"/>
      <c r="C105" s="206" t="s">
        <v>219</v>
      </c>
      <c r="D105" s="206" t="s">
        <v>137</v>
      </c>
      <c r="E105" s="207" t="s">
        <v>952</v>
      </c>
      <c r="F105" s="208" t="s">
        <v>953</v>
      </c>
      <c r="G105" s="209" t="s">
        <v>180</v>
      </c>
      <c r="H105" s="210">
        <v>1</v>
      </c>
      <c r="I105" s="211"/>
      <c r="J105" s="212">
        <f>ROUND(I105*H105,2)</f>
        <v>0</v>
      </c>
      <c r="K105" s="208" t="s">
        <v>158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142</v>
      </c>
      <c r="AT105" s="217" t="s">
        <v>137</v>
      </c>
      <c r="AU105" s="217" t="s">
        <v>81</v>
      </c>
      <c r="AY105" s="19" t="s">
        <v>134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142</v>
      </c>
      <c r="BM105" s="217" t="s">
        <v>273</v>
      </c>
    </row>
    <row r="106" s="2" customFormat="1" ht="24.15" customHeight="1">
      <c r="A106" s="40"/>
      <c r="B106" s="41"/>
      <c r="C106" s="206" t="s">
        <v>7</v>
      </c>
      <c r="D106" s="206" t="s">
        <v>137</v>
      </c>
      <c r="E106" s="207" t="s">
        <v>954</v>
      </c>
      <c r="F106" s="208" t="s">
        <v>955</v>
      </c>
      <c r="G106" s="209" t="s">
        <v>898</v>
      </c>
      <c r="H106" s="210">
        <v>3</v>
      </c>
      <c r="I106" s="211"/>
      <c r="J106" s="212">
        <f>ROUND(I106*H106,2)</f>
        <v>0</v>
      </c>
      <c r="K106" s="208" t="s">
        <v>158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142</v>
      </c>
      <c r="AT106" s="217" t="s">
        <v>137</v>
      </c>
      <c r="AU106" s="217" t="s">
        <v>81</v>
      </c>
      <c r="AY106" s="19" t="s">
        <v>134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142</v>
      </c>
      <c r="BM106" s="217" t="s">
        <v>278</v>
      </c>
    </row>
    <row r="107" s="2" customFormat="1" ht="24.15" customHeight="1">
      <c r="A107" s="40"/>
      <c r="B107" s="41"/>
      <c r="C107" s="206" t="s">
        <v>223</v>
      </c>
      <c r="D107" s="206" t="s">
        <v>137</v>
      </c>
      <c r="E107" s="207" t="s">
        <v>956</v>
      </c>
      <c r="F107" s="208" t="s">
        <v>957</v>
      </c>
      <c r="G107" s="209" t="s">
        <v>898</v>
      </c>
      <c r="H107" s="210">
        <v>5</v>
      </c>
      <c r="I107" s="211"/>
      <c r="J107" s="212">
        <f>ROUND(I107*H107,2)</f>
        <v>0</v>
      </c>
      <c r="K107" s="208" t="s">
        <v>158</v>
      </c>
      <c r="L107" s="46"/>
      <c r="M107" s="275" t="s">
        <v>19</v>
      </c>
      <c r="N107" s="276" t="s">
        <v>44</v>
      </c>
      <c r="O107" s="226"/>
      <c r="P107" s="277">
        <f>O107*H107</f>
        <v>0</v>
      </c>
      <c r="Q107" s="277">
        <v>0</v>
      </c>
      <c r="R107" s="277">
        <f>Q107*H107</f>
        <v>0</v>
      </c>
      <c r="S107" s="277">
        <v>0</v>
      </c>
      <c r="T107" s="27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142</v>
      </c>
      <c r="AT107" s="217" t="s">
        <v>137</v>
      </c>
      <c r="AU107" s="217" t="s">
        <v>81</v>
      </c>
      <c r="AY107" s="19" t="s">
        <v>134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81</v>
      </c>
      <c r="BK107" s="218">
        <f>ROUND(I107*H107,2)</f>
        <v>0</v>
      </c>
      <c r="BL107" s="19" t="s">
        <v>142</v>
      </c>
      <c r="BM107" s="217" t="s">
        <v>283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gIQujfYWlqaex1IRm6vDKdPLjMGHbpgH25xMFFwvaY5bhO1zGn1vnkhC1j8uvMJwREXI7cmfxIiRbM9qxCI6uQ==" hashValue="2oGviX9FXteswpP2eCisrM/HaH2RA5t18Z/8GrhOzwTrpRnFA5IxQZ0jew//mx9Bt0DEhVir42nLQY8J9CjM3Q==" algorithmName="SHA-512" password="9390"/>
  <autoFilter ref="C81:K10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Sportovní hala Sušice - Venkovní stavební objekty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958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ROUND((SUM(BE80:BE103)),  2)</f>
        <v>0</v>
      </c>
      <c r="G33" s="40"/>
      <c r="H33" s="40"/>
      <c r="I33" s="150">
        <v>0.20999999999999999</v>
      </c>
      <c r="J33" s="149">
        <f>ROUND(((SUM(BE80:BE103))*I33),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ROUND((SUM(BF80:BF103)),  2)</f>
        <v>0</v>
      </c>
      <c r="G34" s="40"/>
      <c r="H34" s="40"/>
      <c r="I34" s="150">
        <v>0.12</v>
      </c>
      <c r="J34" s="149">
        <f>ROUND(((SUM(BF80:BF103))*I34),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ROUND((SUM(BG80:BG103)),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ROUND((SUM(BH80:BH103)),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ROUND((SUM(BI80:BI103)),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Sportovní hala Sušice - Venkovní stavební objekty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SO-06 - Přípojka - teplovod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9. 7. 2024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Sušice, nám. Svobody 138, 342 01 Sušice</v>
      </c>
      <c r="G54" s="42"/>
      <c r="H54" s="42"/>
      <c r="I54" s="34" t="s">
        <v>31</v>
      </c>
      <c r="J54" s="38" t="str">
        <f>E21</f>
        <v>APRIS s.r.o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959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120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Sportovní hala Sušice - Venkovní stavební objekty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112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SO-06 - Přípojka - teplovod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 xml:space="preserve"> </v>
      </c>
      <c r="G74" s="42"/>
      <c r="H74" s="42"/>
      <c r="I74" s="34" t="s">
        <v>23</v>
      </c>
      <c r="J74" s="74" t="str">
        <f>IF(J12="","",J12)</f>
        <v>9. 7. 2024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E15</f>
        <v>Město Sušice, nám. Svobody 138, 342 01 Sušice</v>
      </c>
      <c r="G76" s="42"/>
      <c r="H76" s="42"/>
      <c r="I76" s="34" t="s">
        <v>31</v>
      </c>
      <c r="J76" s="38" t="str">
        <f>E21</f>
        <v>APRIS s.r.o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IF(E18="","",E18)</f>
        <v>Vyplň údaj</v>
      </c>
      <c r="G77" s="42"/>
      <c r="H77" s="42"/>
      <c r="I77" s="34" t="s">
        <v>36</v>
      </c>
      <c r="J77" s="38" t="str">
        <f>E24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121</v>
      </c>
      <c r="D79" s="182" t="s">
        <v>58</v>
      </c>
      <c r="E79" s="182" t="s">
        <v>54</v>
      </c>
      <c r="F79" s="182" t="s">
        <v>55</v>
      </c>
      <c r="G79" s="182" t="s">
        <v>122</v>
      </c>
      <c r="H79" s="182" t="s">
        <v>123</v>
      </c>
      <c r="I79" s="182" t="s">
        <v>124</v>
      </c>
      <c r="J79" s="182" t="s">
        <v>116</v>
      </c>
      <c r="K79" s="183" t="s">
        <v>125</v>
      </c>
      <c r="L79" s="184"/>
      <c r="M79" s="94" t="s">
        <v>19</v>
      </c>
      <c r="N79" s="95" t="s">
        <v>43</v>
      </c>
      <c r="O79" s="95" t="s">
        <v>126</v>
      </c>
      <c r="P79" s="95" t="s">
        <v>127</v>
      </c>
      <c r="Q79" s="95" t="s">
        <v>128</v>
      </c>
      <c r="R79" s="95" t="s">
        <v>129</v>
      </c>
      <c r="S79" s="95" t="s">
        <v>130</v>
      </c>
      <c r="T79" s="96" t="s">
        <v>131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132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72</v>
      </c>
      <c r="AU80" s="19" t="s">
        <v>117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72</v>
      </c>
      <c r="E81" s="193" t="s">
        <v>960</v>
      </c>
      <c r="F81" s="193" t="s">
        <v>961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SUM(P82:P103)</f>
        <v>0</v>
      </c>
      <c r="Q81" s="198"/>
      <c r="R81" s="199">
        <f>SUM(R82:R103)</f>
        <v>0</v>
      </c>
      <c r="S81" s="198"/>
      <c r="T81" s="200">
        <f>SUM(T82:T103)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81</v>
      </c>
      <c r="AT81" s="202" t="s">
        <v>72</v>
      </c>
      <c r="AU81" s="202" t="s">
        <v>73</v>
      </c>
      <c r="AY81" s="201" t="s">
        <v>134</v>
      </c>
      <c r="BK81" s="203">
        <f>SUM(BK82:BK103)</f>
        <v>0</v>
      </c>
    </row>
    <row r="82" s="2" customFormat="1" ht="24.15" customHeight="1">
      <c r="A82" s="40"/>
      <c r="B82" s="41"/>
      <c r="C82" s="206" t="s">
        <v>81</v>
      </c>
      <c r="D82" s="206" t="s">
        <v>137</v>
      </c>
      <c r="E82" s="207" t="s">
        <v>962</v>
      </c>
      <c r="F82" s="208" t="s">
        <v>963</v>
      </c>
      <c r="G82" s="209" t="s">
        <v>248</v>
      </c>
      <c r="H82" s="210">
        <v>500</v>
      </c>
      <c r="I82" s="211"/>
      <c r="J82" s="212">
        <f>ROUND(I82*H82,2)</f>
        <v>0</v>
      </c>
      <c r="K82" s="208" t="s">
        <v>158</v>
      </c>
      <c r="L82" s="46"/>
      <c r="M82" s="213" t="s">
        <v>19</v>
      </c>
      <c r="N82" s="214" t="s">
        <v>44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142</v>
      </c>
      <c r="AT82" s="217" t="s">
        <v>137</v>
      </c>
      <c r="AU82" s="217" t="s">
        <v>81</v>
      </c>
      <c r="AY82" s="19" t="s">
        <v>134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81</v>
      </c>
      <c r="BK82" s="218">
        <f>ROUND(I82*H82,2)</f>
        <v>0</v>
      </c>
      <c r="BL82" s="19" t="s">
        <v>142</v>
      </c>
      <c r="BM82" s="217" t="s">
        <v>83</v>
      </c>
    </row>
    <row r="83" s="2" customFormat="1" ht="16.5" customHeight="1">
      <c r="A83" s="40"/>
      <c r="B83" s="41"/>
      <c r="C83" s="206" t="s">
        <v>83</v>
      </c>
      <c r="D83" s="206" t="s">
        <v>137</v>
      </c>
      <c r="E83" s="207" t="s">
        <v>964</v>
      </c>
      <c r="F83" s="208" t="s">
        <v>965</v>
      </c>
      <c r="G83" s="209" t="s">
        <v>898</v>
      </c>
      <c r="H83" s="210">
        <v>1</v>
      </c>
      <c r="I83" s="211"/>
      <c r="J83" s="212">
        <f>ROUND(I83*H83,2)</f>
        <v>0</v>
      </c>
      <c r="K83" s="208" t="s">
        <v>158</v>
      </c>
      <c r="L83" s="46"/>
      <c r="M83" s="213" t="s">
        <v>19</v>
      </c>
      <c r="N83" s="214" t="s">
        <v>44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142</v>
      </c>
      <c r="AT83" s="217" t="s">
        <v>137</v>
      </c>
      <c r="AU83" s="217" t="s">
        <v>81</v>
      </c>
      <c r="AY83" s="19" t="s">
        <v>134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81</v>
      </c>
      <c r="BK83" s="218">
        <f>ROUND(I83*H83,2)</f>
        <v>0</v>
      </c>
      <c r="BL83" s="19" t="s">
        <v>142</v>
      </c>
      <c r="BM83" s="217" t="s">
        <v>142</v>
      </c>
    </row>
    <row r="84" s="2" customFormat="1" ht="16.5" customHeight="1">
      <c r="A84" s="40"/>
      <c r="B84" s="41"/>
      <c r="C84" s="206" t="s">
        <v>148</v>
      </c>
      <c r="D84" s="206" t="s">
        <v>137</v>
      </c>
      <c r="E84" s="207" t="s">
        <v>966</v>
      </c>
      <c r="F84" s="208" t="s">
        <v>967</v>
      </c>
      <c r="G84" s="209" t="s">
        <v>898</v>
      </c>
      <c r="H84" s="210">
        <v>4</v>
      </c>
      <c r="I84" s="211"/>
      <c r="J84" s="212">
        <f>ROUND(I84*H84,2)</f>
        <v>0</v>
      </c>
      <c r="K84" s="208" t="s">
        <v>158</v>
      </c>
      <c r="L84" s="46"/>
      <c r="M84" s="213" t="s">
        <v>19</v>
      </c>
      <c r="N84" s="214" t="s">
        <v>44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142</v>
      </c>
      <c r="AT84" s="217" t="s">
        <v>137</v>
      </c>
      <c r="AU84" s="217" t="s">
        <v>81</v>
      </c>
      <c r="AY84" s="19" t="s">
        <v>134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81</v>
      </c>
      <c r="BK84" s="218">
        <f>ROUND(I84*H84,2)</f>
        <v>0</v>
      </c>
      <c r="BL84" s="19" t="s">
        <v>142</v>
      </c>
      <c r="BM84" s="217" t="s">
        <v>151</v>
      </c>
    </row>
    <row r="85" s="2" customFormat="1" ht="16.5" customHeight="1">
      <c r="A85" s="40"/>
      <c r="B85" s="41"/>
      <c r="C85" s="206" t="s">
        <v>142</v>
      </c>
      <c r="D85" s="206" t="s">
        <v>137</v>
      </c>
      <c r="E85" s="207" t="s">
        <v>968</v>
      </c>
      <c r="F85" s="208" t="s">
        <v>969</v>
      </c>
      <c r="G85" s="209" t="s">
        <v>248</v>
      </c>
      <c r="H85" s="210">
        <v>35</v>
      </c>
      <c r="I85" s="211"/>
      <c r="J85" s="212">
        <f>ROUND(I85*H85,2)</f>
        <v>0</v>
      </c>
      <c r="K85" s="208" t="s">
        <v>158</v>
      </c>
      <c r="L85" s="46"/>
      <c r="M85" s="213" t="s">
        <v>19</v>
      </c>
      <c r="N85" s="214" t="s">
        <v>44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142</v>
      </c>
      <c r="AT85" s="217" t="s">
        <v>137</v>
      </c>
      <c r="AU85" s="217" t="s">
        <v>81</v>
      </c>
      <c r="AY85" s="19" t="s">
        <v>134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81</v>
      </c>
      <c r="BK85" s="218">
        <f>ROUND(I85*H85,2)</f>
        <v>0</v>
      </c>
      <c r="BL85" s="19" t="s">
        <v>142</v>
      </c>
      <c r="BM85" s="217" t="s">
        <v>167</v>
      </c>
    </row>
    <row r="86" s="2" customFormat="1" ht="16.5" customHeight="1">
      <c r="A86" s="40"/>
      <c r="B86" s="41"/>
      <c r="C86" s="206" t="s">
        <v>196</v>
      </c>
      <c r="D86" s="206" t="s">
        <v>137</v>
      </c>
      <c r="E86" s="207" t="s">
        <v>970</v>
      </c>
      <c r="F86" s="208" t="s">
        <v>971</v>
      </c>
      <c r="G86" s="209" t="s">
        <v>898</v>
      </c>
      <c r="H86" s="210">
        <v>2</v>
      </c>
      <c r="I86" s="211"/>
      <c r="J86" s="212">
        <f>ROUND(I86*H86,2)</f>
        <v>0</v>
      </c>
      <c r="K86" s="208" t="s">
        <v>158</v>
      </c>
      <c r="L86" s="46"/>
      <c r="M86" s="213" t="s">
        <v>19</v>
      </c>
      <c r="N86" s="214" t="s">
        <v>44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142</v>
      </c>
      <c r="AT86" s="217" t="s">
        <v>137</v>
      </c>
      <c r="AU86" s="217" t="s">
        <v>81</v>
      </c>
      <c r="AY86" s="19" t="s">
        <v>134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81</v>
      </c>
      <c r="BK86" s="218">
        <f>ROUND(I86*H86,2)</f>
        <v>0</v>
      </c>
      <c r="BL86" s="19" t="s">
        <v>142</v>
      </c>
      <c r="BM86" s="217" t="s">
        <v>199</v>
      </c>
    </row>
    <row r="87" s="2" customFormat="1" ht="16.5" customHeight="1">
      <c r="A87" s="40"/>
      <c r="B87" s="41"/>
      <c r="C87" s="206" t="s">
        <v>151</v>
      </c>
      <c r="D87" s="206" t="s">
        <v>137</v>
      </c>
      <c r="E87" s="207" t="s">
        <v>972</v>
      </c>
      <c r="F87" s="208" t="s">
        <v>973</v>
      </c>
      <c r="G87" s="209" t="s">
        <v>248</v>
      </c>
      <c r="H87" s="210">
        <v>35</v>
      </c>
      <c r="I87" s="211"/>
      <c r="J87" s="212">
        <f>ROUND(I87*H87,2)</f>
        <v>0</v>
      </c>
      <c r="K87" s="208" t="s">
        <v>158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142</v>
      </c>
      <c r="AT87" s="217" t="s">
        <v>137</v>
      </c>
      <c r="AU87" s="217" t="s">
        <v>81</v>
      </c>
      <c r="AY87" s="19" t="s">
        <v>134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81</v>
      </c>
      <c r="BK87" s="218">
        <f>ROUND(I87*H87,2)</f>
        <v>0</v>
      </c>
      <c r="BL87" s="19" t="s">
        <v>142</v>
      </c>
      <c r="BM87" s="217" t="s">
        <v>8</v>
      </c>
    </row>
    <row r="88" s="2" customFormat="1" ht="16.5" customHeight="1">
      <c r="A88" s="40"/>
      <c r="B88" s="41"/>
      <c r="C88" s="206" t="s">
        <v>204</v>
      </c>
      <c r="D88" s="206" t="s">
        <v>137</v>
      </c>
      <c r="E88" s="207" t="s">
        <v>974</v>
      </c>
      <c r="F88" s="208" t="s">
        <v>975</v>
      </c>
      <c r="G88" s="209" t="s">
        <v>434</v>
      </c>
      <c r="H88" s="210">
        <v>1</v>
      </c>
      <c r="I88" s="211"/>
      <c r="J88" s="212">
        <f>ROUND(I88*H88,2)</f>
        <v>0</v>
      </c>
      <c r="K88" s="208" t="s">
        <v>158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142</v>
      </c>
      <c r="AT88" s="217" t="s">
        <v>137</v>
      </c>
      <c r="AU88" s="217" t="s">
        <v>81</v>
      </c>
      <c r="AY88" s="19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142</v>
      </c>
      <c r="BM88" s="217" t="s">
        <v>207</v>
      </c>
    </row>
    <row r="89" s="2" customFormat="1" ht="16.5" customHeight="1">
      <c r="A89" s="40"/>
      <c r="B89" s="41"/>
      <c r="C89" s="206" t="s">
        <v>167</v>
      </c>
      <c r="D89" s="206" t="s">
        <v>137</v>
      </c>
      <c r="E89" s="207" t="s">
        <v>976</v>
      </c>
      <c r="F89" s="208" t="s">
        <v>977</v>
      </c>
      <c r="G89" s="209" t="s">
        <v>434</v>
      </c>
      <c r="H89" s="210">
        <v>1</v>
      </c>
      <c r="I89" s="211"/>
      <c r="J89" s="212">
        <f>ROUND(I89*H89,2)</f>
        <v>0</v>
      </c>
      <c r="K89" s="208" t="s">
        <v>158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142</v>
      </c>
      <c r="AT89" s="217" t="s">
        <v>137</v>
      </c>
      <c r="AU89" s="217" t="s">
        <v>81</v>
      </c>
      <c r="AY89" s="19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142</v>
      </c>
      <c r="BM89" s="217" t="s">
        <v>209</v>
      </c>
    </row>
    <row r="90" s="2" customFormat="1" ht="24.15" customHeight="1">
      <c r="A90" s="40"/>
      <c r="B90" s="41"/>
      <c r="C90" s="206" t="s">
        <v>210</v>
      </c>
      <c r="D90" s="206" t="s">
        <v>137</v>
      </c>
      <c r="E90" s="207" t="s">
        <v>978</v>
      </c>
      <c r="F90" s="208" t="s">
        <v>979</v>
      </c>
      <c r="G90" s="209" t="s">
        <v>248</v>
      </c>
      <c r="H90" s="210">
        <v>100</v>
      </c>
      <c r="I90" s="211"/>
      <c r="J90" s="212">
        <f>ROUND(I90*H90,2)</f>
        <v>0</v>
      </c>
      <c r="K90" s="208" t="s">
        <v>158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142</v>
      </c>
      <c r="AT90" s="217" t="s">
        <v>137</v>
      </c>
      <c r="AU90" s="217" t="s">
        <v>81</v>
      </c>
      <c r="AY90" s="19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142</v>
      </c>
      <c r="BM90" s="217" t="s">
        <v>213</v>
      </c>
    </row>
    <row r="91" s="2" customFormat="1" ht="16.5" customHeight="1">
      <c r="A91" s="40"/>
      <c r="B91" s="41"/>
      <c r="C91" s="206" t="s">
        <v>199</v>
      </c>
      <c r="D91" s="206" t="s">
        <v>137</v>
      </c>
      <c r="E91" s="207" t="s">
        <v>980</v>
      </c>
      <c r="F91" s="208" t="s">
        <v>981</v>
      </c>
      <c r="G91" s="209" t="s">
        <v>187</v>
      </c>
      <c r="H91" s="210">
        <v>30</v>
      </c>
      <c r="I91" s="211"/>
      <c r="J91" s="212">
        <f>ROUND(I91*H91,2)</f>
        <v>0</v>
      </c>
      <c r="K91" s="208" t="s">
        <v>158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142</v>
      </c>
      <c r="AT91" s="217" t="s">
        <v>137</v>
      </c>
      <c r="AU91" s="217" t="s">
        <v>81</v>
      </c>
      <c r="AY91" s="19" t="s">
        <v>134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142</v>
      </c>
      <c r="BM91" s="217" t="s">
        <v>219</v>
      </c>
    </row>
    <row r="92" s="2" customFormat="1" ht="16.5" customHeight="1">
      <c r="A92" s="40"/>
      <c r="B92" s="41"/>
      <c r="C92" s="206" t="s">
        <v>220</v>
      </c>
      <c r="D92" s="206" t="s">
        <v>137</v>
      </c>
      <c r="E92" s="207" t="s">
        <v>982</v>
      </c>
      <c r="F92" s="208" t="s">
        <v>983</v>
      </c>
      <c r="G92" s="209" t="s">
        <v>248</v>
      </c>
      <c r="H92" s="210">
        <v>250</v>
      </c>
      <c r="I92" s="211"/>
      <c r="J92" s="212">
        <f>ROUND(I92*H92,2)</f>
        <v>0</v>
      </c>
      <c r="K92" s="208" t="s">
        <v>158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142</v>
      </c>
      <c r="AT92" s="217" t="s">
        <v>137</v>
      </c>
      <c r="AU92" s="217" t="s">
        <v>81</v>
      </c>
      <c r="AY92" s="19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142</v>
      </c>
      <c r="BM92" s="217" t="s">
        <v>223</v>
      </c>
    </row>
    <row r="93" s="2" customFormat="1" ht="16.5" customHeight="1">
      <c r="A93" s="40"/>
      <c r="B93" s="41"/>
      <c r="C93" s="206" t="s">
        <v>8</v>
      </c>
      <c r="D93" s="206" t="s">
        <v>137</v>
      </c>
      <c r="E93" s="207" t="s">
        <v>984</v>
      </c>
      <c r="F93" s="208" t="s">
        <v>985</v>
      </c>
      <c r="G93" s="209" t="s">
        <v>248</v>
      </c>
      <c r="H93" s="210">
        <v>250</v>
      </c>
      <c r="I93" s="211"/>
      <c r="J93" s="212">
        <f>ROUND(I93*H93,2)</f>
        <v>0</v>
      </c>
      <c r="K93" s="208" t="s">
        <v>158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142</v>
      </c>
      <c r="AT93" s="217" t="s">
        <v>137</v>
      </c>
      <c r="AU93" s="217" t="s">
        <v>81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142</v>
      </c>
      <c r="BM93" s="217" t="s">
        <v>226</v>
      </c>
    </row>
    <row r="94" s="2" customFormat="1" ht="33" customHeight="1">
      <c r="A94" s="40"/>
      <c r="B94" s="41"/>
      <c r="C94" s="206" t="s">
        <v>228</v>
      </c>
      <c r="D94" s="206" t="s">
        <v>137</v>
      </c>
      <c r="E94" s="207" t="s">
        <v>986</v>
      </c>
      <c r="F94" s="208" t="s">
        <v>987</v>
      </c>
      <c r="G94" s="209" t="s">
        <v>187</v>
      </c>
      <c r="H94" s="210">
        <v>450</v>
      </c>
      <c r="I94" s="211"/>
      <c r="J94" s="212">
        <f>ROUND(I94*H94,2)</f>
        <v>0</v>
      </c>
      <c r="K94" s="208" t="s">
        <v>158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142</v>
      </c>
      <c r="AT94" s="217" t="s">
        <v>137</v>
      </c>
      <c r="AU94" s="217" t="s">
        <v>81</v>
      </c>
      <c r="AY94" s="19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142</v>
      </c>
      <c r="BM94" s="217" t="s">
        <v>231</v>
      </c>
    </row>
    <row r="95" s="2" customFormat="1" ht="24.15" customHeight="1">
      <c r="A95" s="40"/>
      <c r="B95" s="41"/>
      <c r="C95" s="206" t="s">
        <v>207</v>
      </c>
      <c r="D95" s="206" t="s">
        <v>137</v>
      </c>
      <c r="E95" s="207" t="s">
        <v>988</v>
      </c>
      <c r="F95" s="208" t="s">
        <v>989</v>
      </c>
      <c r="G95" s="209" t="s">
        <v>434</v>
      </c>
      <c r="H95" s="210">
        <v>1</v>
      </c>
      <c r="I95" s="211"/>
      <c r="J95" s="212">
        <f>ROUND(I95*H95,2)</f>
        <v>0</v>
      </c>
      <c r="K95" s="208" t="s">
        <v>158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142</v>
      </c>
      <c r="AT95" s="217" t="s">
        <v>137</v>
      </c>
      <c r="AU95" s="217" t="s">
        <v>81</v>
      </c>
      <c r="AY95" s="19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142</v>
      </c>
      <c r="BM95" s="217" t="s">
        <v>233</v>
      </c>
    </row>
    <row r="96" s="2" customFormat="1" ht="16.5" customHeight="1">
      <c r="A96" s="40"/>
      <c r="B96" s="41"/>
      <c r="C96" s="206" t="s">
        <v>235</v>
      </c>
      <c r="D96" s="206" t="s">
        <v>137</v>
      </c>
      <c r="E96" s="207" t="s">
        <v>990</v>
      </c>
      <c r="F96" s="208" t="s">
        <v>991</v>
      </c>
      <c r="G96" s="209" t="s">
        <v>992</v>
      </c>
      <c r="H96" s="210">
        <v>5</v>
      </c>
      <c r="I96" s="211"/>
      <c r="J96" s="212">
        <f>ROUND(I96*H96,2)</f>
        <v>0</v>
      </c>
      <c r="K96" s="208" t="s">
        <v>158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142</v>
      </c>
      <c r="AT96" s="217" t="s">
        <v>137</v>
      </c>
      <c r="AU96" s="217" t="s">
        <v>81</v>
      </c>
      <c r="AY96" s="19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142</v>
      </c>
      <c r="BM96" s="217" t="s">
        <v>238</v>
      </c>
    </row>
    <row r="97" s="2" customFormat="1" ht="21.75" customHeight="1">
      <c r="A97" s="40"/>
      <c r="B97" s="41"/>
      <c r="C97" s="206" t="s">
        <v>209</v>
      </c>
      <c r="D97" s="206" t="s">
        <v>137</v>
      </c>
      <c r="E97" s="207" t="s">
        <v>993</v>
      </c>
      <c r="F97" s="208" t="s">
        <v>994</v>
      </c>
      <c r="G97" s="209" t="s">
        <v>434</v>
      </c>
      <c r="H97" s="210">
        <v>1</v>
      </c>
      <c r="I97" s="211"/>
      <c r="J97" s="212">
        <f>ROUND(I97*H97,2)</f>
        <v>0</v>
      </c>
      <c r="K97" s="208" t="s">
        <v>158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142</v>
      </c>
      <c r="AT97" s="217" t="s">
        <v>137</v>
      </c>
      <c r="AU97" s="217" t="s">
        <v>81</v>
      </c>
      <c r="AY97" s="19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142</v>
      </c>
      <c r="BM97" s="217" t="s">
        <v>249</v>
      </c>
    </row>
    <row r="98" s="2" customFormat="1" ht="16.5" customHeight="1">
      <c r="A98" s="40"/>
      <c r="B98" s="41"/>
      <c r="C98" s="206" t="s">
        <v>252</v>
      </c>
      <c r="D98" s="206" t="s">
        <v>137</v>
      </c>
      <c r="E98" s="207" t="s">
        <v>995</v>
      </c>
      <c r="F98" s="208" t="s">
        <v>996</v>
      </c>
      <c r="G98" s="209" t="s">
        <v>898</v>
      </c>
      <c r="H98" s="210">
        <v>4</v>
      </c>
      <c r="I98" s="211"/>
      <c r="J98" s="212">
        <f>ROUND(I98*H98,2)</f>
        <v>0</v>
      </c>
      <c r="K98" s="208" t="s">
        <v>158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142</v>
      </c>
      <c r="AT98" s="217" t="s">
        <v>137</v>
      </c>
      <c r="AU98" s="217" t="s">
        <v>81</v>
      </c>
      <c r="AY98" s="19" t="s">
        <v>134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142</v>
      </c>
      <c r="BM98" s="217" t="s">
        <v>255</v>
      </c>
    </row>
    <row r="99" s="2" customFormat="1" ht="21.75" customHeight="1">
      <c r="A99" s="40"/>
      <c r="B99" s="41"/>
      <c r="C99" s="206" t="s">
        <v>213</v>
      </c>
      <c r="D99" s="206" t="s">
        <v>137</v>
      </c>
      <c r="E99" s="207" t="s">
        <v>997</v>
      </c>
      <c r="F99" s="208" t="s">
        <v>998</v>
      </c>
      <c r="G99" s="209" t="s">
        <v>434</v>
      </c>
      <c r="H99" s="210">
        <v>1</v>
      </c>
      <c r="I99" s="211"/>
      <c r="J99" s="212">
        <f>ROUND(I99*H99,2)</f>
        <v>0</v>
      </c>
      <c r="K99" s="208" t="s">
        <v>158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142</v>
      </c>
      <c r="AT99" s="217" t="s">
        <v>137</v>
      </c>
      <c r="AU99" s="217" t="s">
        <v>81</v>
      </c>
      <c r="AY99" s="19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142</v>
      </c>
      <c r="BM99" s="217" t="s">
        <v>263</v>
      </c>
    </row>
    <row r="100" s="2" customFormat="1" ht="16.5" customHeight="1">
      <c r="A100" s="40"/>
      <c r="B100" s="41"/>
      <c r="C100" s="206" t="s">
        <v>265</v>
      </c>
      <c r="D100" s="206" t="s">
        <v>137</v>
      </c>
      <c r="E100" s="207" t="s">
        <v>999</v>
      </c>
      <c r="F100" s="208" t="s">
        <v>1000</v>
      </c>
      <c r="G100" s="209" t="s">
        <v>434</v>
      </c>
      <c r="H100" s="210">
        <v>1</v>
      </c>
      <c r="I100" s="211"/>
      <c r="J100" s="212">
        <f>ROUND(I100*H100,2)</f>
        <v>0</v>
      </c>
      <c r="K100" s="208" t="s">
        <v>158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142</v>
      </c>
      <c r="AT100" s="217" t="s">
        <v>137</v>
      </c>
      <c r="AU100" s="217" t="s">
        <v>81</v>
      </c>
      <c r="AY100" s="19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142</v>
      </c>
      <c r="BM100" s="217" t="s">
        <v>268</v>
      </c>
    </row>
    <row r="101" s="2" customFormat="1" ht="16.5" customHeight="1">
      <c r="A101" s="40"/>
      <c r="B101" s="41"/>
      <c r="C101" s="206" t="s">
        <v>219</v>
      </c>
      <c r="D101" s="206" t="s">
        <v>137</v>
      </c>
      <c r="E101" s="207" t="s">
        <v>1001</v>
      </c>
      <c r="F101" s="208" t="s">
        <v>1002</v>
      </c>
      <c r="G101" s="209" t="s">
        <v>434</v>
      </c>
      <c r="H101" s="210">
        <v>1</v>
      </c>
      <c r="I101" s="211"/>
      <c r="J101" s="212">
        <f>ROUND(I101*H101,2)</f>
        <v>0</v>
      </c>
      <c r="K101" s="208" t="s">
        <v>158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142</v>
      </c>
      <c r="AT101" s="217" t="s">
        <v>137</v>
      </c>
      <c r="AU101" s="217" t="s">
        <v>81</v>
      </c>
      <c r="AY101" s="19" t="s">
        <v>134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142</v>
      </c>
      <c r="BM101" s="217" t="s">
        <v>273</v>
      </c>
    </row>
    <row r="102" s="2" customFormat="1" ht="16.5" customHeight="1">
      <c r="A102" s="40"/>
      <c r="B102" s="41"/>
      <c r="C102" s="206" t="s">
        <v>7</v>
      </c>
      <c r="D102" s="206" t="s">
        <v>137</v>
      </c>
      <c r="E102" s="207" t="s">
        <v>1003</v>
      </c>
      <c r="F102" s="208" t="s">
        <v>1004</v>
      </c>
      <c r="G102" s="209" t="s">
        <v>434</v>
      </c>
      <c r="H102" s="210">
        <v>1</v>
      </c>
      <c r="I102" s="211"/>
      <c r="J102" s="212">
        <f>ROUND(I102*H102,2)</f>
        <v>0</v>
      </c>
      <c r="K102" s="208" t="s">
        <v>158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142</v>
      </c>
      <c r="AT102" s="217" t="s">
        <v>137</v>
      </c>
      <c r="AU102" s="217" t="s">
        <v>81</v>
      </c>
      <c r="AY102" s="19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142</v>
      </c>
      <c r="BM102" s="217" t="s">
        <v>278</v>
      </c>
    </row>
    <row r="103" s="2" customFormat="1" ht="16.5" customHeight="1">
      <c r="A103" s="40"/>
      <c r="B103" s="41"/>
      <c r="C103" s="206" t="s">
        <v>223</v>
      </c>
      <c r="D103" s="206" t="s">
        <v>137</v>
      </c>
      <c r="E103" s="207" t="s">
        <v>1005</v>
      </c>
      <c r="F103" s="208" t="s">
        <v>1006</v>
      </c>
      <c r="G103" s="209" t="s">
        <v>434</v>
      </c>
      <c r="H103" s="210">
        <v>1</v>
      </c>
      <c r="I103" s="211"/>
      <c r="J103" s="212">
        <f>ROUND(I103*H103,2)</f>
        <v>0</v>
      </c>
      <c r="K103" s="208" t="s">
        <v>158</v>
      </c>
      <c r="L103" s="46"/>
      <c r="M103" s="275" t="s">
        <v>19</v>
      </c>
      <c r="N103" s="276" t="s">
        <v>44</v>
      </c>
      <c r="O103" s="226"/>
      <c r="P103" s="277">
        <f>O103*H103</f>
        <v>0</v>
      </c>
      <c r="Q103" s="277">
        <v>0</v>
      </c>
      <c r="R103" s="277">
        <f>Q103*H103</f>
        <v>0</v>
      </c>
      <c r="S103" s="277">
        <v>0</v>
      </c>
      <c r="T103" s="27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142</v>
      </c>
      <c r="AT103" s="217" t="s">
        <v>137</v>
      </c>
      <c r="AU103" s="217" t="s">
        <v>81</v>
      </c>
      <c r="AY103" s="19" t="s">
        <v>134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ROUND(I103*H103,2)</f>
        <v>0</v>
      </c>
      <c r="BL103" s="19" t="s">
        <v>142</v>
      </c>
      <c r="BM103" s="217" t="s">
        <v>283</v>
      </c>
    </row>
    <row r="104" s="2" customFormat="1" ht="6.96" customHeight="1">
      <c r="A104" s="40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46"/>
      <c r="M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</sheetData>
  <sheetProtection sheet="1" autoFilter="0" formatColumns="0" formatRows="0" objects="1" scenarios="1" spinCount="100000" saltValue="GCFRgFl2Uq/Gsas5noIcXmVPK9mvVml1/gbjxWMmgLxaUgdtW2326ZGhcASPgPI+sLU++VTMCx2dv5eNZj8DQg==" hashValue="ythoOKupDnhjB6VooubARDFjUuh02KEWVqOusOIK9Oep0x6cFSwV7jOskcg2V3stx7za27NGU99WuSsqt1SO/A==" algorithmName="SHA-512" password="9390"/>
  <autoFilter ref="C79:K10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111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Sportovní hala Sušice - Venkovní stavební objekty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112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1007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ROUND((SUM(BE82:BE101)),  2)</f>
        <v>0</v>
      </c>
      <c r="G33" s="40"/>
      <c r="H33" s="40"/>
      <c r="I33" s="150">
        <v>0.20999999999999999</v>
      </c>
      <c r="J33" s="149">
        <f>ROUND(((SUM(BE82:BE101))*I33),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ROUND((SUM(BF82:BF101)),  2)</f>
        <v>0</v>
      </c>
      <c r="G34" s="40"/>
      <c r="H34" s="40"/>
      <c r="I34" s="150">
        <v>0.12</v>
      </c>
      <c r="J34" s="149">
        <f>ROUND(((SUM(BF82:BF101))*I34),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ROUND((SUM(BG82:BG101)),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ROUND((SUM(BH82:BH101)),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ROUND((SUM(BI82:BI101)),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Sportovní hala Sušice - Venkovní stavební objekty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SO-07 - Areálové rozvody elektrické energie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9. 7. 2024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Sušice, nám. Svobody 138, 342 01 Sušice</v>
      </c>
      <c r="G54" s="42"/>
      <c r="H54" s="42"/>
      <c r="I54" s="34" t="s">
        <v>31</v>
      </c>
      <c r="J54" s="38" t="str">
        <f>E21</f>
        <v>APRIS s.r.o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115</v>
      </c>
      <c r="D57" s="164"/>
      <c r="E57" s="164"/>
      <c r="F57" s="164"/>
      <c r="G57" s="164"/>
      <c r="H57" s="164"/>
      <c r="I57" s="164"/>
      <c r="J57" s="165" t="s">
        <v>116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67"/>
      <c r="C60" s="168"/>
      <c r="D60" s="169" t="s">
        <v>1008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1009</v>
      </c>
      <c r="E61" s="170"/>
      <c r="F61" s="170"/>
      <c r="G61" s="170"/>
      <c r="H61" s="170"/>
      <c r="I61" s="170"/>
      <c r="J61" s="171">
        <f>J89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7"/>
      <c r="C62" s="168"/>
      <c r="D62" s="169" t="s">
        <v>1010</v>
      </c>
      <c r="E62" s="170"/>
      <c r="F62" s="170"/>
      <c r="G62" s="170"/>
      <c r="H62" s="170"/>
      <c r="I62" s="170"/>
      <c r="J62" s="171">
        <f>J98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120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Sportovní hala Sušice - Venkovní stavební objekty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112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SO-07 - Areálové rozvody elektrické energie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 xml:space="preserve"> </v>
      </c>
      <c r="G76" s="42"/>
      <c r="H76" s="42"/>
      <c r="I76" s="34" t="s">
        <v>23</v>
      </c>
      <c r="J76" s="74" t="str">
        <f>IF(J12="","",J12)</f>
        <v>9. 7. 2024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>Město Sušice, nám. Svobody 138, 342 01 Sušice</v>
      </c>
      <c r="G78" s="42"/>
      <c r="H78" s="42"/>
      <c r="I78" s="34" t="s">
        <v>31</v>
      </c>
      <c r="J78" s="38" t="str">
        <f>E21</f>
        <v>APRIS s.r.o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121</v>
      </c>
      <c r="D81" s="182" t="s">
        <v>58</v>
      </c>
      <c r="E81" s="182" t="s">
        <v>54</v>
      </c>
      <c r="F81" s="182" t="s">
        <v>55</v>
      </c>
      <c r="G81" s="182" t="s">
        <v>122</v>
      </c>
      <c r="H81" s="182" t="s">
        <v>123</v>
      </c>
      <c r="I81" s="182" t="s">
        <v>124</v>
      </c>
      <c r="J81" s="182" t="s">
        <v>116</v>
      </c>
      <c r="K81" s="183" t="s">
        <v>125</v>
      </c>
      <c r="L81" s="184"/>
      <c r="M81" s="94" t="s">
        <v>19</v>
      </c>
      <c r="N81" s="95" t="s">
        <v>43</v>
      </c>
      <c r="O81" s="95" t="s">
        <v>126</v>
      </c>
      <c r="P81" s="95" t="s">
        <v>127</v>
      </c>
      <c r="Q81" s="95" t="s">
        <v>128</v>
      </c>
      <c r="R81" s="95" t="s">
        <v>129</v>
      </c>
      <c r="S81" s="95" t="s">
        <v>130</v>
      </c>
      <c r="T81" s="96" t="s">
        <v>131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132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P83+P89+P98</f>
        <v>0</v>
      </c>
      <c r="Q82" s="98"/>
      <c r="R82" s="187">
        <f>R83+R89+R98</f>
        <v>0</v>
      </c>
      <c r="S82" s="98"/>
      <c r="T82" s="188">
        <f>T83+T89+T98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72</v>
      </c>
      <c r="AU82" s="19" t="s">
        <v>117</v>
      </c>
      <c r="BK82" s="189">
        <f>BK83+BK89+BK98</f>
        <v>0</v>
      </c>
    </row>
    <row r="83" s="12" customFormat="1" ht="25.92" customHeight="1">
      <c r="A83" s="12"/>
      <c r="B83" s="190"/>
      <c r="C83" s="191"/>
      <c r="D83" s="192" t="s">
        <v>72</v>
      </c>
      <c r="E83" s="193" t="s">
        <v>1011</v>
      </c>
      <c r="F83" s="193" t="s">
        <v>1012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SUM(P84:P88)</f>
        <v>0</v>
      </c>
      <c r="Q83" s="198"/>
      <c r="R83" s="199">
        <f>SUM(R84:R88)</f>
        <v>0</v>
      </c>
      <c r="S83" s="198"/>
      <c r="T83" s="200">
        <f>SUM(T84:T88)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81</v>
      </c>
      <c r="AT83" s="202" t="s">
        <v>72</v>
      </c>
      <c r="AU83" s="202" t="s">
        <v>73</v>
      </c>
      <c r="AY83" s="201" t="s">
        <v>134</v>
      </c>
      <c r="BK83" s="203">
        <f>SUM(BK84:BK88)</f>
        <v>0</v>
      </c>
    </row>
    <row r="84" s="2" customFormat="1" ht="37.8" customHeight="1">
      <c r="A84" s="40"/>
      <c r="B84" s="41"/>
      <c r="C84" s="206" t="s">
        <v>81</v>
      </c>
      <c r="D84" s="206" t="s">
        <v>137</v>
      </c>
      <c r="E84" s="207" t="s">
        <v>1013</v>
      </c>
      <c r="F84" s="208" t="s">
        <v>1014</v>
      </c>
      <c r="G84" s="209" t="s">
        <v>898</v>
      </c>
      <c r="H84" s="210">
        <v>1</v>
      </c>
      <c r="I84" s="211"/>
      <c r="J84" s="212">
        <f>ROUND(I84*H84,2)</f>
        <v>0</v>
      </c>
      <c r="K84" s="208" t="s">
        <v>158</v>
      </c>
      <c r="L84" s="46"/>
      <c r="M84" s="213" t="s">
        <v>19</v>
      </c>
      <c r="N84" s="214" t="s">
        <v>44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142</v>
      </c>
      <c r="AT84" s="217" t="s">
        <v>137</v>
      </c>
      <c r="AU84" s="217" t="s">
        <v>81</v>
      </c>
      <c r="AY84" s="19" t="s">
        <v>134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81</v>
      </c>
      <c r="BK84" s="218">
        <f>ROUND(I84*H84,2)</f>
        <v>0</v>
      </c>
      <c r="BL84" s="19" t="s">
        <v>142</v>
      </c>
      <c r="BM84" s="217" t="s">
        <v>83</v>
      </c>
    </row>
    <row r="85" s="2" customFormat="1" ht="16.5" customHeight="1">
      <c r="A85" s="40"/>
      <c r="B85" s="41"/>
      <c r="C85" s="206" t="s">
        <v>83</v>
      </c>
      <c r="D85" s="206" t="s">
        <v>137</v>
      </c>
      <c r="E85" s="207" t="s">
        <v>1015</v>
      </c>
      <c r="F85" s="208" t="s">
        <v>1016</v>
      </c>
      <c r="G85" s="209" t="s">
        <v>248</v>
      </c>
      <c r="H85" s="210">
        <v>92</v>
      </c>
      <c r="I85" s="211"/>
      <c r="J85" s="212">
        <f>ROUND(I85*H85,2)</f>
        <v>0</v>
      </c>
      <c r="K85" s="208" t="s">
        <v>158</v>
      </c>
      <c r="L85" s="46"/>
      <c r="M85" s="213" t="s">
        <v>19</v>
      </c>
      <c r="N85" s="214" t="s">
        <v>44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142</v>
      </c>
      <c r="AT85" s="217" t="s">
        <v>137</v>
      </c>
      <c r="AU85" s="217" t="s">
        <v>81</v>
      </c>
      <c r="AY85" s="19" t="s">
        <v>134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81</v>
      </c>
      <c r="BK85" s="218">
        <f>ROUND(I85*H85,2)</f>
        <v>0</v>
      </c>
      <c r="BL85" s="19" t="s">
        <v>142</v>
      </c>
      <c r="BM85" s="217" t="s">
        <v>142</v>
      </c>
    </row>
    <row r="86" s="2" customFormat="1" ht="16.5" customHeight="1">
      <c r="A86" s="40"/>
      <c r="B86" s="41"/>
      <c r="C86" s="206" t="s">
        <v>148</v>
      </c>
      <c r="D86" s="206" t="s">
        <v>137</v>
      </c>
      <c r="E86" s="207" t="s">
        <v>1017</v>
      </c>
      <c r="F86" s="208" t="s">
        <v>1018</v>
      </c>
      <c r="G86" s="209" t="s">
        <v>248</v>
      </c>
      <c r="H86" s="210">
        <v>46</v>
      </c>
      <c r="I86" s="211"/>
      <c r="J86" s="212">
        <f>ROUND(I86*H86,2)</f>
        <v>0</v>
      </c>
      <c r="K86" s="208" t="s">
        <v>158</v>
      </c>
      <c r="L86" s="46"/>
      <c r="M86" s="213" t="s">
        <v>19</v>
      </c>
      <c r="N86" s="214" t="s">
        <v>44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142</v>
      </c>
      <c r="AT86" s="217" t="s">
        <v>137</v>
      </c>
      <c r="AU86" s="217" t="s">
        <v>81</v>
      </c>
      <c r="AY86" s="19" t="s">
        <v>134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81</v>
      </c>
      <c r="BK86" s="218">
        <f>ROUND(I86*H86,2)</f>
        <v>0</v>
      </c>
      <c r="BL86" s="19" t="s">
        <v>142</v>
      </c>
      <c r="BM86" s="217" t="s">
        <v>151</v>
      </c>
    </row>
    <row r="87" s="2" customFormat="1" ht="16.5" customHeight="1">
      <c r="A87" s="40"/>
      <c r="B87" s="41"/>
      <c r="C87" s="206" t="s">
        <v>142</v>
      </c>
      <c r="D87" s="206" t="s">
        <v>137</v>
      </c>
      <c r="E87" s="207" t="s">
        <v>1019</v>
      </c>
      <c r="F87" s="208" t="s">
        <v>1020</v>
      </c>
      <c r="G87" s="209" t="s">
        <v>898</v>
      </c>
      <c r="H87" s="210">
        <v>2</v>
      </c>
      <c r="I87" s="211"/>
      <c r="J87" s="212">
        <f>ROUND(I87*H87,2)</f>
        <v>0</v>
      </c>
      <c r="K87" s="208" t="s">
        <v>158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142</v>
      </c>
      <c r="AT87" s="217" t="s">
        <v>137</v>
      </c>
      <c r="AU87" s="217" t="s">
        <v>81</v>
      </c>
      <c r="AY87" s="19" t="s">
        <v>134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81</v>
      </c>
      <c r="BK87" s="218">
        <f>ROUND(I87*H87,2)</f>
        <v>0</v>
      </c>
      <c r="BL87" s="19" t="s">
        <v>142</v>
      </c>
      <c r="BM87" s="217" t="s">
        <v>167</v>
      </c>
    </row>
    <row r="88" s="2" customFormat="1" ht="16.5" customHeight="1">
      <c r="A88" s="40"/>
      <c r="B88" s="41"/>
      <c r="C88" s="206" t="s">
        <v>196</v>
      </c>
      <c r="D88" s="206" t="s">
        <v>137</v>
      </c>
      <c r="E88" s="207" t="s">
        <v>1021</v>
      </c>
      <c r="F88" s="208" t="s">
        <v>1022</v>
      </c>
      <c r="G88" s="209" t="s">
        <v>898</v>
      </c>
      <c r="H88" s="210">
        <v>1</v>
      </c>
      <c r="I88" s="211"/>
      <c r="J88" s="212">
        <f>ROUND(I88*H88,2)</f>
        <v>0</v>
      </c>
      <c r="K88" s="208" t="s">
        <v>158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142</v>
      </c>
      <c r="AT88" s="217" t="s">
        <v>137</v>
      </c>
      <c r="AU88" s="217" t="s">
        <v>81</v>
      </c>
      <c r="AY88" s="19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142</v>
      </c>
      <c r="BM88" s="217" t="s">
        <v>199</v>
      </c>
    </row>
    <row r="89" s="12" customFormat="1" ht="25.92" customHeight="1">
      <c r="A89" s="12"/>
      <c r="B89" s="190"/>
      <c r="C89" s="191"/>
      <c r="D89" s="192" t="s">
        <v>72</v>
      </c>
      <c r="E89" s="193" t="s">
        <v>1023</v>
      </c>
      <c r="F89" s="193" t="s">
        <v>177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SUM(P90:P97)</f>
        <v>0</v>
      </c>
      <c r="Q89" s="198"/>
      <c r="R89" s="199">
        <f>SUM(R90:R97)</f>
        <v>0</v>
      </c>
      <c r="S89" s="198"/>
      <c r="T89" s="200">
        <f>SUM(T90:T97)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81</v>
      </c>
      <c r="AT89" s="202" t="s">
        <v>72</v>
      </c>
      <c r="AU89" s="202" t="s">
        <v>73</v>
      </c>
      <c r="AY89" s="201" t="s">
        <v>134</v>
      </c>
      <c r="BK89" s="203">
        <f>SUM(BK90:BK97)</f>
        <v>0</v>
      </c>
    </row>
    <row r="90" s="2" customFormat="1" ht="49.05" customHeight="1">
      <c r="A90" s="40"/>
      <c r="B90" s="41"/>
      <c r="C90" s="206" t="s">
        <v>151</v>
      </c>
      <c r="D90" s="206" t="s">
        <v>137</v>
      </c>
      <c r="E90" s="207" t="s">
        <v>1024</v>
      </c>
      <c r="F90" s="208" t="s">
        <v>1025</v>
      </c>
      <c r="G90" s="209" t="s">
        <v>898</v>
      </c>
      <c r="H90" s="210">
        <v>1</v>
      </c>
      <c r="I90" s="211"/>
      <c r="J90" s="212">
        <f>ROUND(I90*H90,2)</f>
        <v>0</v>
      </c>
      <c r="K90" s="208" t="s">
        <v>158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142</v>
      </c>
      <c r="AT90" s="217" t="s">
        <v>137</v>
      </c>
      <c r="AU90" s="217" t="s">
        <v>81</v>
      </c>
      <c r="AY90" s="19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142</v>
      </c>
      <c r="BM90" s="217" t="s">
        <v>8</v>
      </c>
    </row>
    <row r="91" s="2" customFormat="1" ht="16.5" customHeight="1">
      <c r="A91" s="40"/>
      <c r="B91" s="41"/>
      <c r="C91" s="206" t="s">
        <v>204</v>
      </c>
      <c r="D91" s="206" t="s">
        <v>137</v>
      </c>
      <c r="E91" s="207" t="s">
        <v>1026</v>
      </c>
      <c r="F91" s="208" t="s">
        <v>1027</v>
      </c>
      <c r="G91" s="209" t="s">
        <v>248</v>
      </c>
      <c r="H91" s="210">
        <v>46</v>
      </c>
      <c r="I91" s="211"/>
      <c r="J91" s="212">
        <f>ROUND(I91*H91,2)</f>
        <v>0</v>
      </c>
      <c r="K91" s="208" t="s">
        <v>158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142</v>
      </c>
      <c r="AT91" s="217" t="s">
        <v>137</v>
      </c>
      <c r="AU91" s="217" t="s">
        <v>81</v>
      </c>
      <c r="AY91" s="19" t="s">
        <v>134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142</v>
      </c>
      <c r="BM91" s="217" t="s">
        <v>207</v>
      </c>
    </row>
    <row r="92" s="2" customFormat="1" ht="16.5" customHeight="1">
      <c r="A92" s="40"/>
      <c r="B92" s="41"/>
      <c r="C92" s="206" t="s">
        <v>167</v>
      </c>
      <c r="D92" s="206" t="s">
        <v>137</v>
      </c>
      <c r="E92" s="207" t="s">
        <v>1028</v>
      </c>
      <c r="F92" s="208" t="s">
        <v>1029</v>
      </c>
      <c r="G92" s="209" t="s">
        <v>248</v>
      </c>
      <c r="H92" s="210">
        <v>46</v>
      </c>
      <c r="I92" s="211"/>
      <c r="J92" s="212">
        <f>ROUND(I92*H92,2)</f>
        <v>0</v>
      </c>
      <c r="K92" s="208" t="s">
        <v>158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142</v>
      </c>
      <c r="AT92" s="217" t="s">
        <v>137</v>
      </c>
      <c r="AU92" s="217" t="s">
        <v>81</v>
      </c>
      <c r="AY92" s="19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142</v>
      </c>
      <c r="BM92" s="217" t="s">
        <v>209</v>
      </c>
    </row>
    <row r="93" s="2" customFormat="1" ht="24.15" customHeight="1">
      <c r="A93" s="40"/>
      <c r="B93" s="41"/>
      <c r="C93" s="206" t="s">
        <v>210</v>
      </c>
      <c r="D93" s="206" t="s">
        <v>137</v>
      </c>
      <c r="E93" s="207" t="s">
        <v>1030</v>
      </c>
      <c r="F93" s="208" t="s">
        <v>1031</v>
      </c>
      <c r="G93" s="209" t="s">
        <v>248</v>
      </c>
      <c r="H93" s="210">
        <v>46</v>
      </c>
      <c r="I93" s="211"/>
      <c r="J93" s="212">
        <f>ROUND(I93*H93,2)</f>
        <v>0</v>
      </c>
      <c r="K93" s="208" t="s">
        <v>158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142</v>
      </c>
      <c r="AT93" s="217" t="s">
        <v>137</v>
      </c>
      <c r="AU93" s="217" t="s">
        <v>81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142</v>
      </c>
      <c r="BM93" s="217" t="s">
        <v>213</v>
      </c>
    </row>
    <row r="94" s="2" customFormat="1" ht="16.5" customHeight="1">
      <c r="A94" s="40"/>
      <c r="B94" s="41"/>
      <c r="C94" s="206" t="s">
        <v>199</v>
      </c>
      <c r="D94" s="206" t="s">
        <v>137</v>
      </c>
      <c r="E94" s="207" t="s">
        <v>1032</v>
      </c>
      <c r="F94" s="208" t="s">
        <v>1033</v>
      </c>
      <c r="G94" s="209" t="s">
        <v>187</v>
      </c>
      <c r="H94" s="210">
        <v>1</v>
      </c>
      <c r="I94" s="211"/>
      <c r="J94" s="212">
        <f>ROUND(I94*H94,2)</f>
        <v>0</v>
      </c>
      <c r="K94" s="208" t="s">
        <v>158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142</v>
      </c>
      <c r="AT94" s="217" t="s">
        <v>137</v>
      </c>
      <c r="AU94" s="217" t="s">
        <v>81</v>
      </c>
      <c r="AY94" s="19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142</v>
      </c>
      <c r="BM94" s="217" t="s">
        <v>219</v>
      </c>
    </row>
    <row r="95" s="2" customFormat="1" ht="16.5" customHeight="1">
      <c r="A95" s="40"/>
      <c r="B95" s="41"/>
      <c r="C95" s="206" t="s">
        <v>220</v>
      </c>
      <c r="D95" s="206" t="s">
        <v>137</v>
      </c>
      <c r="E95" s="207" t="s">
        <v>1034</v>
      </c>
      <c r="F95" s="208" t="s">
        <v>1035</v>
      </c>
      <c r="G95" s="209" t="s">
        <v>180</v>
      </c>
      <c r="H95" s="210">
        <v>28</v>
      </c>
      <c r="I95" s="211"/>
      <c r="J95" s="212">
        <f>ROUND(I95*H95,2)</f>
        <v>0</v>
      </c>
      <c r="K95" s="208" t="s">
        <v>158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142</v>
      </c>
      <c r="AT95" s="217" t="s">
        <v>137</v>
      </c>
      <c r="AU95" s="217" t="s">
        <v>81</v>
      </c>
      <c r="AY95" s="19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142</v>
      </c>
      <c r="BM95" s="217" t="s">
        <v>223</v>
      </c>
    </row>
    <row r="96" s="2" customFormat="1" ht="24.15" customHeight="1">
      <c r="A96" s="40"/>
      <c r="B96" s="41"/>
      <c r="C96" s="206" t="s">
        <v>8</v>
      </c>
      <c r="D96" s="206" t="s">
        <v>137</v>
      </c>
      <c r="E96" s="207" t="s">
        <v>1036</v>
      </c>
      <c r="F96" s="208" t="s">
        <v>1037</v>
      </c>
      <c r="G96" s="209" t="s">
        <v>248</v>
      </c>
      <c r="H96" s="210">
        <v>46</v>
      </c>
      <c r="I96" s="211"/>
      <c r="J96" s="212">
        <f>ROUND(I96*H96,2)</f>
        <v>0</v>
      </c>
      <c r="K96" s="208" t="s">
        <v>158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142</v>
      </c>
      <c r="AT96" s="217" t="s">
        <v>137</v>
      </c>
      <c r="AU96" s="217" t="s">
        <v>81</v>
      </c>
      <c r="AY96" s="19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142</v>
      </c>
      <c r="BM96" s="217" t="s">
        <v>226</v>
      </c>
    </row>
    <row r="97" s="2" customFormat="1" ht="24.15" customHeight="1">
      <c r="A97" s="40"/>
      <c r="B97" s="41"/>
      <c r="C97" s="206" t="s">
        <v>228</v>
      </c>
      <c r="D97" s="206" t="s">
        <v>137</v>
      </c>
      <c r="E97" s="207" t="s">
        <v>1038</v>
      </c>
      <c r="F97" s="208" t="s">
        <v>1039</v>
      </c>
      <c r="G97" s="209" t="s">
        <v>248</v>
      </c>
      <c r="H97" s="210">
        <v>46</v>
      </c>
      <c r="I97" s="211"/>
      <c r="J97" s="212">
        <f>ROUND(I97*H97,2)</f>
        <v>0</v>
      </c>
      <c r="K97" s="208" t="s">
        <v>158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142</v>
      </c>
      <c r="AT97" s="217" t="s">
        <v>137</v>
      </c>
      <c r="AU97" s="217" t="s">
        <v>81</v>
      </c>
      <c r="AY97" s="19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142</v>
      </c>
      <c r="BM97" s="217" t="s">
        <v>231</v>
      </c>
    </row>
    <row r="98" s="12" customFormat="1" ht="25.92" customHeight="1">
      <c r="A98" s="12"/>
      <c r="B98" s="190"/>
      <c r="C98" s="191"/>
      <c r="D98" s="192" t="s">
        <v>72</v>
      </c>
      <c r="E98" s="193" t="s">
        <v>1040</v>
      </c>
      <c r="F98" s="193" t="s">
        <v>1041</v>
      </c>
      <c r="G98" s="191"/>
      <c r="H98" s="191"/>
      <c r="I98" s="194"/>
      <c r="J98" s="195">
        <f>BK98</f>
        <v>0</v>
      </c>
      <c r="K98" s="191"/>
      <c r="L98" s="196"/>
      <c r="M98" s="197"/>
      <c r="N98" s="198"/>
      <c r="O98" s="198"/>
      <c r="P98" s="199">
        <f>SUM(P99:P101)</f>
        <v>0</v>
      </c>
      <c r="Q98" s="198"/>
      <c r="R98" s="199">
        <f>SUM(R99:R101)</f>
        <v>0</v>
      </c>
      <c r="S98" s="198"/>
      <c r="T98" s="200">
        <f>SUM(T99:T101)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81</v>
      </c>
      <c r="AT98" s="202" t="s">
        <v>72</v>
      </c>
      <c r="AU98" s="202" t="s">
        <v>73</v>
      </c>
      <c r="AY98" s="201" t="s">
        <v>134</v>
      </c>
      <c r="BK98" s="203">
        <f>SUM(BK99:BK101)</f>
        <v>0</v>
      </c>
    </row>
    <row r="99" s="2" customFormat="1" ht="16.5" customHeight="1">
      <c r="A99" s="40"/>
      <c r="B99" s="41"/>
      <c r="C99" s="206" t="s">
        <v>207</v>
      </c>
      <c r="D99" s="206" t="s">
        <v>137</v>
      </c>
      <c r="E99" s="207" t="s">
        <v>1042</v>
      </c>
      <c r="F99" s="208" t="s">
        <v>1043</v>
      </c>
      <c r="G99" s="209" t="s">
        <v>451</v>
      </c>
      <c r="H99" s="210">
        <v>6</v>
      </c>
      <c r="I99" s="211"/>
      <c r="J99" s="212">
        <f>ROUND(I99*H99,2)</f>
        <v>0</v>
      </c>
      <c r="K99" s="208" t="s">
        <v>158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142</v>
      </c>
      <c r="AT99" s="217" t="s">
        <v>137</v>
      </c>
      <c r="AU99" s="217" t="s">
        <v>81</v>
      </c>
      <c r="AY99" s="19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142</v>
      </c>
      <c r="BM99" s="217" t="s">
        <v>233</v>
      </c>
    </row>
    <row r="100" s="2" customFormat="1" ht="16.5" customHeight="1">
      <c r="A100" s="40"/>
      <c r="B100" s="41"/>
      <c r="C100" s="206" t="s">
        <v>235</v>
      </c>
      <c r="D100" s="206" t="s">
        <v>137</v>
      </c>
      <c r="E100" s="207" t="s">
        <v>1044</v>
      </c>
      <c r="F100" s="208" t="s">
        <v>1045</v>
      </c>
      <c r="G100" s="209" t="s">
        <v>451</v>
      </c>
      <c r="H100" s="210">
        <v>4</v>
      </c>
      <c r="I100" s="211"/>
      <c r="J100" s="212">
        <f>ROUND(I100*H100,2)</f>
        <v>0</v>
      </c>
      <c r="K100" s="208" t="s">
        <v>158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142</v>
      </c>
      <c r="AT100" s="217" t="s">
        <v>137</v>
      </c>
      <c r="AU100" s="217" t="s">
        <v>81</v>
      </c>
      <c r="AY100" s="19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142</v>
      </c>
      <c r="BM100" s="217" t="s">
        <v>238</v>
      </c>
    </row>
    <row r="101" s="2" customFormat="1" ht="16.5" customHeight="1">
      <c r="A101" s="40"/>
      <c r="B101" s="41"/>
      <c r="C101" s="206" t="s">
        <v>209</v>
      </c>
      <c r="D101" s="206" t="s">
        <v>137</v>
      </c>
      <c r="E101" s="207" t="s">
        <v>1046</v>
      </c>
      <c r="F101" s="208" t="s">
        <v>1047</v>
      </c>
      <c r="G101" s="209" t="s">
        <v>451</v>
      </c>
      <c r="H101" s="210">
        <v>10</v>
      </c>
      <c r="I101" s="211"/>
      <c r="J101" s="212">
        <f>ROUND(I101*H101,2)</f>
        <v>0</v>
      </c>
      <c r="K101" s="208" t="s">
        <v>158</v>
      </c>
      <c r="L101" s="46"/>
      <c r="M101" s="275" t="s">
        <v>19</v>
      </c>
      <c r="N101" s="276" t="s">
        <v>44</v>
      </c>
      <c r="O101" s="226"/>
      <c r="P101" s="277">
        <f>O101*H101</f>
        <v>0</v>
      </c>
      <c r="Q101" s="277">
        <v>0</v>
      </c>
      <c r="R101" s="277">
        <f>Q101*H101</f>
        <v>0</v>
      </c>
      <c r="S101" s="277">
        <v>0</v>
      </c>
      <c r="T101" s="27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142</v>
      </c>
      <c r="AT101" s="217" t="s">
        <v>137</v>
      </c>
      <c r="AU101" s="217" t="s">
        <v>81</v>
      </c>
      <c r="AY101" s="19" t="s">
        <v>134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142</v>
      </c>
      <c r="BM101" s="217" t="s">
        <v>249</v>
      </c>
    </row>
    <row r="102" s="2" customFormat="1" ht="6.96" customHeight="1">
      <c r="A102" s="40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46"/>
      <c r="M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</sheetData>
  <sheetProtection sheet="1" autoFilter="0" formatColumns="0" formatRows="0" objects="1" scenarios="1" spinCount="100000" saltValue="aCXqbtUo+vPAeKbDDN9pmeeDzqanhG75KMS19jT2TWjJ1Gf4Ye5+ftaagj9ltqmHhAv5VGPmoGOz/wRVESLQaA==" hashValue="QWzzeiX3CSM+r4pOtrelLgpMSnPOs1+dga/zK2Zkss9o34uPkwdJf1LAnBZZTsrGHJB40YMxm+6hxBhjzJv+KQ==" algorithmName="SHA-512" password="9390"/>
  <autoFilter ref="C81:K10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Soňa Koubová</dc:creator>
  <cp:lastModifiedBy>Ing. Soňa Koubová</cp:lastModifiedBy>
  <dcterms:created xsi:type="dcterms:W3CDTF">2024-08-28T12:46:44Z</dcterms:created>
  <dcterms:modified xsi:type="dcterms:W3CDTF">2024-08-28T12:46:54Z</dcterms:modified>
</cp:coreProperties>
</file>